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资产负债表" sheetId="1" r:id="rId1"/>
    <sheet name="城职收支表" sheetId="2" r:id="rId2"/>
    <sheet name="城乡收支表" sheetId="3" r:id="rId3"/>
  </sheets>
  <definedNames/>
  <calcPr fullCalcOnLoad="1"/>
</workbook>
</file>

<file path=xl/sharedStrings.xml><?xml version="1.0" encoding="utf-8"?>
<sst xmlns="http://schemas.openxmlformats.org/spreadsheetml/2006/main" count="130" uniqueCount="76">
  <si>
    <t>2021年医疗保险基金资产负债表</t>
  </si>
  <si>
    <t>社决01表</t>
  </si>
  <si>
    <t>大通湖区医疗保障局</t>
  </si>
  <si>
    <t>单位：元</t>
  </si>
  <si>
    <t>项      目</t>
  </si>
  <si>
    <t>合      计</t>
  </si>
  <si>
    <t>职工基本医疗保险（含生育保险）基金</t>
  </si>
  <si>
    <t>城乡居民基本医疗保险基金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</si>
  <si>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</si>
  <si>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</si>
  <si>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</si>
  <si>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</si>
  <si>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</si>
  <si>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</si>
  <si>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</si>
  <si>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</si>
  <si>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</si>
  <si>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</si>
  <si>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</si>
  <si>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</si>
  <si>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</si>
  <si>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</si>
  <si>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2021年职工基本医疗保险（含生育保险）基金收支决算表</t>
  </si>
  <si>
    <t>社决06表</t>
  </si>
  <si>
    <t>小      计</t>
  </si>
  <si>
    <t>基本医疗保险统筹基金（含单建统筹）</t>
  </si>
  <si>
    <t>基本医疗保险
个人账户基金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</si>
  <si>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</si>
  <si>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</si>
  <si>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</si>
  <si>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</si>
  <si>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</si>
  <si>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</si>
  <si>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>二、财政补贴收入</t>
  </si>
  <si>
    <t xml:space="preserve">          生育医疗费用支出</t>
  </si>
  <si>
    <t xml:space="preserve">    其中：对医保基金负担新冠病毒疫苗及接种费用的补助</t>
  </si>
  <si>
    <t xml:space="preserve">          生育津贴支出</t>
  </si>
  <si>
    <t>三、利息收入</t>
  </si>
  <si>
    <t>二、转移支出</t>
  </si>
  <si>
    <t>四、转移收入</t>
  </si>
  <si>
    <t>三、其他支出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</si>
  <si>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</si>
  <si>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</si>
  <si>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</si>
  <si>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</si>
  <si>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</si>
  <si>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</si>
  <si>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</si>
  <si>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</si>
  <si>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</si>
  <si>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</si>
  <si>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</si>
  <si>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</si>
  <si>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计</t>
  </si>
  <si>
    <t>第 6 页</t>
  </si>
  <si>
    <t>2021年城乡居民基本医疗保险基金收支决算表</t>
  </si>
  <si>
    <t>社决07表</t>
  </si>
  <si>
    <t>项          目</t>
  </si>
  <si>
    <t>金    额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</si>
  <si>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</si>
  <si>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</si>
  <si>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</si>
  <si>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</si>
  <si>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</si>
  <si>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</si>
  <si>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  其中：按规定标准补助收入</t>
  </si>
  <si>
    <t xml:space="preserve">      对医保基金负担新冠病毒疫苗及接种费用的补助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</si>
  <si>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</si>
  <si>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</si>
  <si>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</si>
  <si>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</si>
  <si>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</si>
  <si>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</si>
  <si>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总        计</t>
  </si>
  <si>
    <t>总         计</t>
  </si>
  <si>
    <t>第 7 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</si>
</sst>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7"/>
      <color indexed="8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88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/>
    </xf>
    <xf numFmtId="0" fontId="3" fillId="0" borderId="0" xfId="63" applyFont="1" applyFill="1" applyBorder="1" applyAlignment="1">
      <alignment/>
      <protection/>
    </xf>
    <xf numFmtId="49" fontId="4" fillId="33" borderId="0" xfId="63" applyNumberFormat="1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/>
      <protection/>
    </xf>
    <xf numFmtId="0" fontId="4" fillId="33" borderId="0" xfId="63" applyFont="1" applyFill="1" applyBorder="1" applyAlignment="1">
      <alignment horizontal="center" vertical="center"/>
      <protection/>
    </xf>
    <xf numFmtId="49" fontId="5" fillId="33" borderId="0" xfId="63" applyNumberFormat="1" applyFont="1" applyFill="1" applyBorder="1" applyAlignment="1">
      <alignment horizontal="center" vertical="center"/>
      <protection/>
    </xf>
    <xf numFmtId="49" fontId="3" fillId="33" borderId="0" xfId="63" applyNumberFormat="1" applyFont="1" applyFill="1" applyBorder="1" applyAlignment="1">
      <alignment/>
      <protection/>
    </xf>
    <xf numFmtId="49" fontId="6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/>
      <protection/>
    </xf>
    <xf numFmtId="49" fontId="6" fillId="33" borderId="9" xfId="63" applyNumberFormat="1" applyFont="1" applyFill="1" applyBorder="1" applyAlignment="1">
      <alignment vertical="center"/>
      <protection/>
    </xf>
    <xf numFmtId="49" fontId="3" fillId="33" borderId="9" xfId="63" applyNumberFormat="1" applyFont="1" applyFill="1" applyBorder="1" applyAlignment="1">
      <alignment/>
      <protection/>
    </xf>
    <xf numFmtId="49" fontId="6" fillId="33" borderId="9" xfId="63" applyNumberFormat="1" applyFont="1" applyFill="1" applyBorder="1" applyAlignment="1">
      <alignment horizontal="right"/>
      <protection/>
    </xf>
    <xf numFmtId="49" fontId="5" fillId="33" borderId="10" xfId="63" applyNumberFormat="1" applyFont="1" applyFill="1" applyBorder="1" applyAlignment="1">
      <alignment horizontal="center" vertical="center"/>
      <protection/>
    </xf>
    <xf numFmtId="49" fontId="5" fillId="33" borderId="10" xfId="63" applyNumberFormat="1" applyFont="1" applyFill="1" applyBorder="1" applyAlignment="1">
      <alignment horizontal="center" vertical="center" wrapText="1"/>
      <protection/>
    </xf>
    <xf numFmtId="49" fontId="5" fillId="33" borderId="11" xfId="63" applyNumberFormat="1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vertical="center"/>
      <protection/>
    </xf>
    <xf numFmtId="176" fontId="6" fillId="33" borderId="10" xfId="63" applyNumberFormat="1" applyFont="1" applyFill="1" applyBorder="1" applyAlignment="1">
      <alignment horizontal="right" vertical="center"/>
      <protection/>
    </xf>
    <xf numFmtId="49" fontId="6" fillId="33" borderId="12" xfId="63" applyNumberFormat="1" applyFont="1" applyFill="1" applyBorder="1" applyAlignment="1">
      <alignment vertical="center"/>
      <protection/>
    </xf>
    <xf numFmtId="176" fontId="6" fillId="34" borderId="13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vertical="center"/>
      <protection/>
    </xf>
    <xf numFmtId="0" fontId="6" fillId="33" borderId="11" xfId="63" applyFont="1" applyFill="1" applyBorder="1" applyAlignment="1">
      <alignment vertical="center"/>
      <protection/>
    </xf>
    <xf numFmtId="176" fontId="6" fillId="33" borderId="11" xfId="63" applyNumberFormat="1" applyFont="1" applyFill="1" applyBorder="1" applyAlignment="1">
      <alignment horizontal="right" vertical="center"/>
      <protection/>
    </xf>
    <xf numFmtId="0" fontId="6" fillId="33" borderId="14" xfId="63" applyFont="1" applyFill="1" applyBorder="1" applyAlignment="1">
      <alignment vertical="center"/>
      <protection/>
    </xf>
    <xf numFmtId="176" fontId="6" fillId="33" borderId="14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vertical="center" wrapText="1"/>
      <protection/>
    </xf>
    <xf numFmtId="49" fontId="6" fillId="33" borderId="11" xfId="63" applyNumberFormat="1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vertical="center" wrapText="1"/>
      <protection/>
    </xf>
    <xf numFmtId="49" fontId="6" fillId="33" borderId="14" xfId="63" applyNumberFormat="1" applyFont="1" applyFill="1" applyBorder="1" applyAlignment="1">
      <alignment horizontal="center" vertical="center"/>
      <protection/>
    </xf>
    <xf numFmtId="176" fontId="6" fillId="33" borderId="16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vertical="center"/>
      <protection/>
    </xf>
    <xf numFmtId="49" fontId="6" fillId="33" borderId="18" xfId="63" applyNumberFormat="1" applyFont="1" applyFill="1" applyBorder="1" applyAlignment="1">
      <alignment vertical="center"/>
      <protection/>
    </xf>
    <xf numFmtId="176" fontId="6" fillId="33" borderId="12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vertical="center"/>
      <protection/>
    </xf>
    <xf numFmtId="0" fontId="6" fillId="33" borderId="16" xfId="63" applyFont="1" applyFill="1" applyBorder="1" applyAlignment="1">
      <alignment vertical="center"/>
      <protection/>
    </xf>
    <xf numFmtId="176" fontId="6" fillId="34" borderId="19" xfId="63" applyNumberFormat="1" applyFont="1" applyFill="1" applyBorder="1" applyAlignment="1">
      <alignment horizontal="right" vertical="center"/>
      <protection/>
    </xf>
    <xf numFmtId="176" fontId="6" fillId="34" borderId="20" xfId="63" applyNumberFormat="1" applyFont="1" applyFill="1" applyBorder="1" applyAlignment="1">
      <alignment horizontal="right" vertical="center"/>
      <protection/>
    </xf>
    <xf numFmtId="49" fontId="6" fillId="33" borderId="15" xfId="63" applyNumberFormat="1" applyFont="1" applyFill="1" applyBorder="1" applyAlignment="1">
      <alignment horizontal="center" vertical="center"/>
      <protection/>
    </xf>
    <xf numFmtId="49" fontId="6" fillId="33" borderId="16" xfId="63" applyNumberFormat="1" applyFont="1" applyFill="1" applyBorder="1" applyAlignment="1">
      <alignment vertical="center"/>
      <protection/>
    </xf>
    <xf numFmtId="176" fontId="6" fillId="33" borderId="15" xfId="63" applyNumberFormat="1" applyFont="1" applyFill="1" applyBorder="1" applyAlignment="1">
      <alignment horizontal="right" vertical="center"/>
      <protection/>
    </xf>
    <xf numFmtId="49" fontId="6" fillId="33" borderId="21" xfId="63" applyNumberFormat="1" applyFont="1" applyFill="1" applyBorder="1" applyAlignment="1">
      <alignment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49" fontId="6" fillId="33" borderId="12" xfId="63" applyNumberFormat="1" applyFont="1" applyFill="1" applyBorder="1" applyAlignment="1">
      <alignment horizontal="center" vertical="center"/>
      <protection/>
    </xf>
    <xf numFmtId="0" fontId="0" fillId="33" borderId="0" xfId="63" applyFont="1" applyFill="1" applyBorder="1" applyAlignment="1">
      <alignment/>
      <protection/>
    </xf>
    <xf numFmtId="49" fontId="0" fillId="33" borderId="0" xfId="63" applyNumberFormat="1" applyFont="1" applyFill="1" applyBorder="1" applyAlignment="1">
      <alignment/>
      <protection/>
    </xf>
    <xf numFmtId="0" fontId="6" fillId="33" borderId="0" xfId="63" applyFont="1" applyFill="1" applyBorder="1" applyAlignment="1">
      <alignment horizontal="right" vertical="center"/>
      <protection/>
    </xf>
    <xf numFmtId="49" fontId="7" fillId="33" borderId="0" xfId="63" applyNumberFormat="1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49" fontId="8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 vertical="center"/>
      <protection/>
    </xf>
    <xf numFmtId="49" fontId="6" fillId="33" borderId="9" xfId="63" applyNumberFormat="1" applyFont="1" applyFill="1" applyBorder="1" applyAlignment="1">
      <alignment horizontal="center" vertical="center"/>
      <protection/>
    </xf>
    <xf numFmtId="49" fontId="6" fillId="33" borderId="9" xfId="63" applyNumberFormat="1" applyFont="1" applyFill="1" applyBorder="1" applyAlignment="1">
      <alignment horizontal="right" vertical="center"/>
      <protection/>
    </xf>
    <xf numFmtId="176" fontId="6" fillId="34" borderId="10" xfId="63" applyNumberFormat="1" applyFont="1" applyFill="1" applyBorder="1" applyAlignment="1">
      <alignment horizontal="right" vertical="center"/>
      <protection/>
    </xf>
    <xf numFmtId="49" fontId="6" fillId="33" borderId="11" xfId="63" applyNumberFormat="1" applyFont="1" applyFill="1" applyBorder="1" applyAlignment="1">
      <alignment vertical="center"/>
      <protection/>
    </xf>
    <xf numFmtId="176" fontId="6" fillId="34" borderId="11" xfId="63" applyNumberFormat="1" applyFont="1" applyFill="1" applyBorder="1" applyAlignment="1">
      <alignment horizontal="right" vertical="center"/>
      <protection/>
    </xf>
    <xf numFmtId="49" fontId="6" fillId="33" borderId="14" xfId="63" applyNumberFormat="1" applyFont="1" applyFill="1" applyBorder="1" applyAlignment="1">
      <alignment vertical="center"/>
      <protection/>
    </xf>
    <xf numFmtId="176" fontId="6" fillId="34" borderId="14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vertical="center" wrapText="1"/>
      <protection/>
    </xf>
    <xf numFmtId="176" fontId="6" fillId="33" borderId="10" xfId="63" applyNumberFormat="1" applyFont="1" applyFill="1" applyBorder="1" applyAlignment="1">
      <alignment horizontal="center" vertical="center"/>
      <protection/>
    </xf>
    <xf numFmtId="49" fontId="6" fillId="33" borderId="10" xfId="63" applyNumberFormat="1" applyFont="1" applyFill="1" applyBorder="1" applyAlignment="1">
      <alignment horizontal="left" vertical="center"/>
      <protection/>
    </xf>
    <xf numFmtId="0" fontId="6" fillId="33" borderId="0" xfId="63" applyFont="1" applyFill="1" applyBorder="1" applyAlignment="1">
      <alignment vertical="center"/>
      <protection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49" fontId="9" fillId="33" borderId="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center" vertical="center"/>
      <protection/>
    </xf>
    <xf numFmtId="49" fontId="10" fillId="33" borderId="10" xfId="63" applyNumberFormat="1" applyFont="1" applyFill="1" applyBorder="1" applyAlignment="1">
      <alignment horizontal="center" vertical="center"/>
      <protection/>
    </xf>
    <xf numFmtId="49" fontId="10" fillId="33" borderId="22" xfId="63" applyNumberFormat="1" applyFont="1" applyFill="1" applyBorder="1" applyAlignment="1">
      <alignment horizontal="center" vertical="center" wrapText="1"/>
      <protection/>
    </xf>
    <xf numFmtId="0" fontId="10" fillId="33" borderId="22" xfId="63" applyFont="1" applyFill="1" applyBorder="1" applyAlignment="1">
      <alignment horizontal="center" vertical="center" wrapText="1"/>
      <protection/>
    </xf>
    <xf numFmtId="49" fontId="10" fillId="33" borderId="20" xfId="63" applyNumberFormat="1" applyFont="1" applyFill="1" applyBorder="1" applyAlignment="1">
      <alignment horizontal="center" vertical="center" wrapText="1"/>
      <protection/>
    </xf>
    <xf numFmtId="0" fontId="10" fillId="33" borderId="20" xfId="63" applyFont="1" applyFill="1" applyBorder="1" applyAlignment="1">
      <alignment horizontal="center" vertical="center" wrapText="1"/>
      <protection/>
    </xf>
    <xf numFmtId="49" fontId="10" fillId="33" borderId="23" xfId="63" applyNumberFormat="1" applyFont="1" applyFill="1" applyBorder="1" applyAlignment="1">
      <alignment horizontal="center" vertical="center" wrapText="1"/>
      <protection/>
    </xf>
    <xf numFmtId="0" fontId="10" fillId="33" borderId="10" xfId="63" applyFont="1" applyFill="1" applyBorder="1" applyAlignment="1">
      <alignment horizontal="center" vertical="center" wrapText="1"/>
      <protection/>
    </xf>
    <xf numFmtId="0" fontId="10" fillId="33" borderId="24" xfId="63" applyFont="1" applyFill="1" applyBorder="1" applyAlignment="1">
      <alignment horizontal="center" vertical="center"/>
      <protection/>
    </xf>
    <xf numFmtId="49" fontId="10" fillId="33" borderId="20" xfId="63" applyNumberFormat="1" applyFont="1" applyFill="1" applyBorder="1" applyAlignment="1">
      <alignment horizontal="center" vertical="center"/>
      <protection/>
    </xf>
    <xf numFmtId="49" fontId="10" fillId="33" borderId="23" xfId="63" applyNumberFormat="1" applyFont="1" applyFill="1" applyBorder="1" applyAlignment="1">
      <alignment horizontal="center" vertical="center"/>
      <protection/>
    </xf>
    <xf numFmtId="49" fontId="11" fillId="33" borderId="24" xfId="63" applyNumberFormat="1" applyFont="1" applyFill="1" applyBorder="1" applyAlignment="1">
      <alignment vertical="center"/>
      <protection/>
    </xf>
    <xf numFmtId="176" fontId="12" fillId="34" borderId="20" xfId="63" applyNumberFormat="1" applyFont="1" applyFill="1" applyBorder="1" applyAlignment="1">
      <alignment horizontal="right" vertical="center"/>
      <protection/>
    </xf>
    <xf numFmtId="176" fontId="12" fillId="34" borderId="23" xfId="63" applyNumberFormat="1" applyFont="1" applyFill="1" applyBorder="1" applyAlignment="1">
      <alignment horizontal="right" vertical="center"/>
      <protection/>
    </xf>
    <xf numFmtId="176" fontId="12" fillId="34" borderId="10" xfId="63" applyNumberFormat="1" applyFont="1" applyFill="1" applyBorder="1" applyAlignment="1">
      <alignment horizontal="right" vertical="center"/>
      <protection/>
    </xf>
    <xf numFmtId="176" fontId="12" fillId="33" borderId="20" xfId="63" applyNumberFormat="1" applyFont="1" applyFill="1" applyBorder="1" applyAlignment="1">
      <alignment horizontal="right" vertical="center"/>
      <protection/>
    </xf>
    <xf numFmtId="176" fontId="12" fillId="33" borderId="23" xfId="63" applyNumberFormat="1" applyFont="1" applyFill="1" applyBorder="1" applyAlignment="1">
      <alignment horizontal="right" vertical="center"/>
      <protection/>
    </xf>
    <xf numFmtId="176" fontId="12" fillId="33" borderId="10" xfId="63" applyNumberFormat="1" applyFont="1" applyFill="1" applyBorder="1" applyAlignment="1">
      <alignment horizontal="right" vertical="center"/>
      <protection/>
    </xf>
    <xf numFmtId="49" fontId="12" fillId="34" borderId="20" xfId="63" applyNumberFormat="1" applyFont="1" applyFill="1" applyBorder="1" applyAlignment="1">
      <alignment horizontal="center" vertical="center"/>
      <protection/>
    </xf>
    <xf numFmtId="49" fontId="12" fillId="33" borderId="20" xfId="63" applyNumberFormat="1" applyFont="1" applyFill="1" applyBorder="1" applyAlignment="1">
      <alignment horizontal="center" vertical="center"/>
      <protection/>
    </xf>
    <xf numFmtId="49" fontId="12" fillId="33" borderId="23" xfId="63" applyNumberFormat="1" applyFont="1" applyFill="1" applyBorder="1" applyAlignment="1">
      <alignment horizontal="center" vertical="center"/>
      <protection/>
    </xf>
    <xf numFmtId="49" fontId="12" fillId="33" borderId="1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I12" sqref="I12"/>
    </sheetView>
  </sheetViews>
  <sheetFormatPr defaultColWidth="7.25390625" defaultRowHeight="14.25"/>
  <cols>
    <col min="1" max="1" width="18.25390625" style="2" customWidth="1"/>
    <col min="2" max="7" width="13.125" style="2" customWidth="1"/>
    <col min="8" max="246" width="7.25390625" style="1" customWidth="1"/>
  </cols>
  <sheetData>
    <row r="1" spans="1:7" s="1" customFormat="1" ht="45" customHeight="1">
      <c r="A1" s="65" t="s">
        <v>0</v>
      </c>
      <c r="B1" s="66"/>
      <c r="C1" s="66"/>
      <c r="D1" s="66"/>
      <c r="E1" s="66"/>
      <c r="F1" s="66"/>
      <c r="G1" s="66"/>
    </row>
    <row r="2" spans="1:7" s="1" customFormat="1" ht="14.25" customHeight="1">
      <c r="A2" s="50"/>
      <c r="B2" s="50"/>
      <c r="C2" s="50"/>
      <c r="D2" s="50"/>
      <c r="E2" s="50"/>
      <c r="F2" s="50"/>
      <c r="G2" s="50"/>
    </row>
    <row r="3" spans="1:7" s="1" customFormat="1" ht="18.75" customHeight="1">
      <c r="A3" s="8"/>
      <c r="B3" s="8"/>
      <c r="C3" s="8"/>
      <c r="D3" s="51"/>
      <c r="E3" s="8"/>
      <c r="F3" s="8"/>
      <c r="G3" s="51" t="s">
        <v>1</v>
      </c>
    </row>
    <row r="4" spans="1:7" s="1" customFormat="1" ht="18.75" customHeight="1">
      <c r="A4" s="10" t="s">
        <v>2</v>
      </c>
      <c r="B4" s="52"/>
      <c r="C4" s="10"/>
      <c r="D4" s="51"/>
      <c r="E4" s="8"/>
      <c r="F4" s="10"/>
      <c r="G4" s="53" t="s">
        <v>3</v>
      </c>
    </row>
    <row r="5" spans="1:7" s="63" customFormat="1" ht="30.75" customHeight="1">
      <c r="A5" s="67" t="s">
        <v>4</v>
      </c>
      <c r="B5" s="68" t="s">
        <v>5</v>
      </c>
      <c r="C5" s="69"/>
      <c r="D5" s="70" t="s">
        <v>6</v>
      </c>
      <c r="E5" s="71"/>
      <c r="F5" s="72" t="s">
        <v>7</v>
      </c>
      <c r="G5" s="73"/>
    </row>
    <row r="6" spans="1:7" s="64" customFormat="1" ht="28.5" customHeight="1">
      <c r="A6" s="74"/>
      <c r="B6" s="75" t="s">
        <v>8</v>
      </c>
      <c r="C6" s="75" t="s">
        <v>9</v>
      </c>
      <c r="D6" s="75" t="s">
        <v>8</v>
      </c>
      <c r="E6" s="75" t="s">
        <v>9</v>
      </c>
      <c r="F6" s="76" t="s">
        <v>8</v>
      </c>
      <c r="G6" s="67" t="s">
        <v>9</v>
      </c>
    </row>
    <row r="7" spans="1:7" s="64" customFormat="1" ht="28.5" customHeight="1">
      <c r="A7" s="77" t="s">
        <v>10</v>
      </c>
      <c r="B7" s="78">
        <f>D7+F7</f>
        <v>94100611.05000001</v>
      </c>
      <c r="C7" s="78">
        <f>E7+G7</f>
        <v>96366547.86</v>
      </c>
      <c r="D7" s="78">
        <f>D8+D9+D10+D11+D12</f>
        <v>36953603.480000004</v>
      </c>
      <c r="E7" s="78">
        <f>E8+E9+E10+E11+E12</f>
        <v>34406904.81</v>
      </c>
      <c r="F7" s="79">
        <f>F8+F9+F10+F11+F12</f>
        <v>57147007.57</v>
      </c>
      <c r="G7" s="80">
        <f>G8+G9+G10+G11+G12</f>
        <v>61959643.05</v>
      </c>
    </row>
    <row r="8" spans="1:7" s="64" customFormat="1" ht="28.5" customHeight="1">
      <c r="A8" s="77" t="s">
        <v>11</v>
      </c>
      <c r="B8" s="78">
        <f aca="true" t="shared" si="0" ref="B8:B17">D8+F8</f>
        <v>0</v>
      </c>
      <c r="C8" s="78">
        <f aca="true" t="shared" si="1" ref="C8:C17">E8+G8</f>
        <v>0</v>
      </c>
      <c r="D8" s="81">
        <v>0</v>
      </c>
      <c r="E8" s="81">
        <v>0</v>
      </c>
      <c r="F8" s="82">
        <v>0</v>
      </c>
      <c r="G8" s="83">
        <v>0</v>
      </c>
    </row>
    <row r="9" spans="1:7" s="64" customFormat="1" ht="28.5" customHeight="1">
      <c r="A9" s="77" t="s">
        <v>12</v>
      </c>
      <c r="B9" s="78">
        <f t="shared" si="0"/>
        <v>1166509.53</v>
      </c>
      <c r="C9" s="78">
        <f t="shared" si="1"/>
        <v>1320054.32</v>
      </c>
      <c r="D9" s="81">
        <v>0</v>
      </c>
      <c r="E9" s="81">
        <v>0</v>
      </c>
      <c r="F9" s="82">
        <v>1166509.53</v>
      </c>
      <c r="G9" s="83">
        <v>1320054.32</v>
      </c>
    </row>
    <row r="10" spans="1:7" s="64" customFormat="1" ht="28.5" customHeight="1">
      <c r="A10" s="77" t="s">
        <v>13</v>
      </c>
      <c r="B10" s="78">
        <f t="shared" si="0"/>
        <v>70537814.34</v>
      </c>
      <c r="C10" s="78">
        <f t="shared" si="1"/>
        <v>81195468.57</v>
      </c>
      <c r="D10" s="81">
        <v>31762308.98</v>
      </c>
      <c r="E10" s="81">
        <v>29636777.38</v>
      </c>
      <c r="F10" s="82">
        <v>38775505.36</v>
      </c>
      <c r="G10" s="83">
        <v>51558691.19</v>
      </c>
    </row>
    <row r="11" spans="1:7" s="64" customFormat="1" ht="28.5" customHeight="1">
      <c r="A11" s="77" t="s">
        <v>14</v>
      </c>
      <c r="B11" s="78">
        <f t="shared" si="0"/>
        <v>22396287.18</v>
      </c>
      <c r="C11" s="78">
        <f t="shared" si="1"/>
        <v>13851024.969999999</v>
      </c>
      <c r="D11" s="81">
        <v>5191294.5</v>
      </c>
      <c r="E11" s="81">
        <v>4770127.43</v>
      </c>
      <c r="F11" s="82">
        <v>17204992.68</v>
      </c>
      <c r="G11" s="83">
        <v>9080897.54</v>
      </c>
    </row>
    <row r="12" spans="1:7" s="64" customFormat="1" ht="28.5" customHeight="1">
      <c r="A12" s="77" t="s">
        <v>15</v>
      </c>
      <c r="B12" s="78">
        <f t="shared" si="0"/>
        <v>0</v>
      </c>
      <c r="C12" s="78">
        <f t="shared" si="1"/>
        <v>0</v>
      </c>
      <c r="D12" s="81">
        <v>0</v>
      </c>
      <c r="E12" s="81">
        <v>0</v>
      </c>
      <c r="F12" s="82">
        <v>0</v>
      </c>
      <c r="G12" s="83">
        <v>0</v>
      </c>
    </row>
    <row r="13" spans="1:7" s="64" customFormat="1" ht="28.5" customHeight="1">
      <c r="A13" s="77" t="s">
        <v>16</v>
      </c>
      <c r="B13" s="84" t="s">
        <v>17</v>
      </c>
      <c r="C13" s="84" t="s">
        <v>17</v>
      </c>
      <c r="D13" s="85" t="s">
        <v>17</v>
      </c>
      <c r="E13" s="85" t="s">
        <v>17</v>
      </c>
      <c r="F13" s="86" t="s">
        <v>17</v>
      </c>
      <c r="G13" s="87" t="s">
        <v>17</v>
      </c>
    </row>
    <row r="14" spans="1:7" s="64" customFormat="1" ht="28.5" customHeight="1">
      <c r="A14" s="77" t="s">
        <v>18</v>
      </c>
      <c r="B14" s="78">
        <f t="shared" si="0"/>
        <v>24836385.53</v>
      </c>
      <c r="C14" s="78">
        <f t="shared" si="1"/>
        <v>33088740.700000003</v>
      </c>
      <c r="D14" s="78">
        <f>D15+D16</f>
        <v>0</v>
      </c>
      <c r="E14" s="78">
        <f>E15+E16</f>
        <v>880656.78</v>
      </c>
      <c r="F14" s="79">
        <f>F15+F16</f>
        <v>24836385.53</v>
      </c>
      <c r="G14" s="80">
        <f>G15+G16</f>
        <v>32208083.92</v>
      </c>
    </row>
    <row r="15" spans="1:7" s="64" customFormat="1" ht="28.5" customHeight="1">
      <c r="A15" s="77" t="s">
        <v>19</v>
      </c>
      <c r="B15" s="78">
        <f t="shared" si="0"/>
        <v>0</v>
      </c>
      <c r="C15" s="78">
        <f t="shared" si="1"/>
        <v>0</v>
      </c>
      <c r="D15" s="81">
        <v>0</v>
      </c>
      <c r="E15" s="81">
        <v>0</v>
      </c>
      <c r="F15" s="82">
        <v>0</v>
      </c>
      <c r="G15" s="83">
        <v>0</v>
      </c>
    </row>
    <row r="16" spans="1:7" s="64" customFormat="1" ht="28.5" customHeight="1">
      <c r="A16" s="77" t="s">
        <v>20</v>
      </c>
      <c r="B16" s="78">
        <f t="shared" si="0"/>
        <v>24836385.53</v>
      </c>
      <c r="C16" s="78">
        <f t="shared" si="1"/>
        <v>33088740.700000003</v>
      </c>
      <c r="D16" s="81"/>
      <c r="E16" s="81">
        <v>880656.78</v>
      </c>
      <c r="F16" s="82">
        <v>24836385.53</v>
      </c>
      <c r="G16" s="83">
        <v>32208083.92</v>
      </c>
    </row>
    <row r="17" spans="1:7" s="64" customFormat="1" ht="28.5" customHeight="1">
      <c r="A17" s="77" t="s">
        <v>21</v>
      </c>
      <c r="B17" s="78">
        <f t="shared" si="0"/>
        <v>69264225.52000001</v>
      </c>
      <c r="C17" s="78">
        <f t="shared" si="1"/>
        <v>63277807.16</v>
      </c>
      <c r="D17" s="78">
        <f>D7-D14</f>
        <v>36953603.480000004</v>
      </c>
      <c r="E17" s="78">
        <f>E7-E14</f>
        <v>33526248.03</v>
      </c>
      <c r="F17" s="79">
        <f>F7-F14</f>
        <v>32310622.04</v>
      </c>
      <c r="G17" s="80">
        <f>G7-G14</f>
        <v>29751559.129999995</v>
      </c>
    </row>
    <row r="18" spans="1:7" s="1" customFormat="1" ht="28.5" customHeight="1">
      <c r="A18" s="62"/>
      <c r="B18" s="62"/>
      <c r="C18" s="62"/>
      <c r="D18" s="62"/>
      <c r="E18" s="62"/>
      <c r="F18" s="62"/>
      <c r="G18" s="62"/>
    </row>
  </sheetData>
  <sheetProtection/>
  <mergeCells count="5">
    <mergeCell ref="A1:G1"/>
    <mergeCell ref="B5:C5"/>
    <mergeCell ref="D5:E5"/>
    <mergeCell ref="F5:G5"/>
    <mergeCell ref="A5:A6"/>
  </mergeCells>
  <printOptions/>
  <pageMargins left="0.7083333333333334" right="0.4722222222222222" top="0.275" bottom="0.275" header="0.275" footer="0.3145833333333333"/>
  <pageSetup orientation="landscape" paperSize="9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7">
      <selection activeCell="I15" sqref="I15"/>
    </sheetView>
  </sheetViews>
  <sheetFormatPr defaultColWidth="29.125" defaultRowHeight="14.25"/>
  <cols>
    <col min="1" max="1" width="27.625" style="2" customWidth="1"/>
    <col min="2" max="4" width="20.375" style="2" customWidth="1"/>
    <col min="5" max="5" width="27.625" style="2" customWidth="1"/>
    <col min="6" max="8" width="20.375" style="2" customWidth="1"/>
    <col min="9" max="16384" width="29.125" style="1" customWidth="1"/>
  </cols>
  <sheetData>
    <row r="1" spans="1:8" s="1" customFormat="1" ht="45" customHeight="1">
      <c r="A1" s="48" t="s">
        <v>22</v>
      </c>
      <c r="B1" s="49"/>
      <c r="C1" s="49"/>
      <c r="D1" s="49"/>
      <c r="E1" s="49"/>
      <c r="F1" s="49"/>
      <c r="G1" s="49"/>
      <c r="H1" s="49"/>
    </row>
    <row r="2" spans="1:8" s="1" customFormat="1" ht="14.25" customHeight="1">
      <c r="A2" s="50"/>
      <c r="B2" s="50"/>
      <c r="C2" s="50"/>
      <c r="D2" s="50"/>
      <c r="E2" s="50"/>
      <c r="F2" s="50"/>
      <c r="G2" s="50"/>
      <c r="H2" s="50"/>
    </row>
    <row r="3" spans="1:8" s="1" customFormat="1" ht="18.75" customHeight="1">
      <c r="A3" s="8"/>
      <c r="B3" s="8"/>
      <c r="C3" s="8"/>
      <c r="D3" s="8"/>
      <c r="E3" s="8"/>
      <c r="F3" s="8"/>
      <c r="G3" s="8"/>
      <c r="H3" s="51" t="s">
        <v>23</v>
      </c>
    </row>
    <row r="4" spans="1:8" s="1" customFormat="1" ht="18.75" customHeight="1">
      <c r="A4" s="10" t="s">
        <v>2</v>
      </c>
      <c r="B4" s="10"/>
      <c r="C4" s="10"/>
      <c r="D4" s="52"/>
      <c r="E4" s="10"/>
      <c r="F4" s="10"/>
      <c r="G4" s="10"/>
      <c r="H4" s="53" t="s">
        <v>3</v>
      </c>
    </row>
    <row r="5" spans="1:8" s="1" customFormat="1" ht="35.25" customHeight="1">
      <c r="A5" s="13" t="s">
        <v>4</v>
      </c>
      <c r="B5" s="13" t="s">
        <v>24</v>
      </c>
      <c r="C5" s="14" t="s">
        <v>25</v>
      </c>
      <c r="D5" s="14" t="s">
        <v>26</v>
      </c>
      <c r="E5" s="13" t="s">
        <v>4</v>
      </c>
      <c r="F5" s="14" t="s">
        <v>24</v>
      </c>
      <c r="G5" s="14" t="s">
        <v>25</v>
      </c>
      <c r="H5" s="14" t="s">
        <v>26</v>
      </c>
    </row>
    <row r="6" spans="1:8" s="1" customFormat="1" ht="27" customHeight="1">
      <c r="A6" s="20" t="s">
        <v>27</v>
      </c>
      <c r="B6" s="54">
        <f aca="true" t="shared" si="0" ref="B6:B8">C6+D6</f>
        <v>20942233.46</v>
      </c>
      <c r="C6" s="54">
        <f>C7+C8</f>
        <v>12863426.11</v>
      </c>
      <c r="D6" s="54">
        <f>D7+D8</f>
        <v>8078807.35</v>
      </c>
      <c r="E6" s="20" t="s">
        <v>28</v>
      </c>
      <c r="F6" s="54">
        <f aca="true" t="shared" si="1" ref="F6:F9">G6+H6</f>
        <v>27915005.1</v>
      </c>
      <c r="G6" s="54">
        <f>G7+G8+G9+G10</f>
        <v>19125974.810000002</v>
      </c>
      <c r="H6" s="54">
        <f>H7+H8+H9</f>
        <v>8789030.29</v>
      </c>
    </row>
    <row r="7" spans="1:8" s="1" customFormat="1" ht="27" customHeight="1">
      <c r="A7" s="20" t="s">
        <v>29</v>
      </c>
      <c r="B7" s="54">
        <f t="shared" si="0"/>
        <v>17039198.3</v>
      </c>
      <c r="C7" s="17">
        <v>12863426.11</v>
      </c>
      <c r="D7" s="17">
        <v>4175772.19</v>
      </c>
      <c r="E7" s="20" t="s">
        <v>30</v>
      </c>
      <c r="F7" s="54">
        <f t="shared" si="1"/>
        <v>18854256.8</v>
      </c>
      <c r="G7" s="17">
        <v>18854256.8</v>
      </c>
      <c r="H7" s="17"/>
    </row>
    <row r="8" spans="1:8" s="1" customFormat="1" ht="27" customHeight="1">
      <c r="A8" s="55" t="s">
        <v>31</v>
      </c>
      <c r="B8" s="56">
        <f t="shared" si="0"/>
        <v>3903035.16</v>
      </c>
      <c r="C8" s="17">
        <v>0</v>
      </c>
      <c r="D8" s="17">
        <v>3903035.16</v>
      </c>
      <c r="E8" s="20" t="s">
        <v>32</v>
      </c>
      <c r="F8" s="56">
        <f t="shared" si="1"/>
        <v>8789030.29</v>
      </c>
      <c r="G8" s="22"/>
      <c r="H8" s="17">
        <v>8789030.29</v>
      </c>
    </row>
    <row r="9" spans="1:8" s="1" customFormat="1" ht="27" customHeight="1">
      <c r="A9" s="57" t="s">
        <v>33</v>
      </c>
      <c r="B9" s="58">
        <f>C9</f>
        <v>170000</v>
      </c>
      <c r="C9" s="17">
        <v>170000</v>
      </c>
      <c r="D9" s="25" t="s">
        <v>17</v>
      </c>
      <c r="E9" s="20" t="s">
        <v>34</v>
      </c>
      <c r="F9" s="58">
        <f t="shared" si="1"/>
        <v>120700</v>
      </c>
      <c r="G9" s="24">
        <v>120700</v>
      </c>
      <c r="H9" s="17"/>
    </row>
    <row r="10" spans="1:8" s="1" customFormat="1" ht="27" customHeight="1">
      <c r="A10" s="59" t="s">
        <v>35</v>
      </c>
      <c r="B10" s="54">
        <f>C10</f>
        <v>0</v>
      </c>
      <c r="C10" s="17"/>
      <c r="D10" s="60" t="s">
        <v>17</v>
      </c>
      <c r="E10" s="20" t="s">
        <v>36</v>
      </c>
      <c r="F10" s="54">
        <f>G10</f>
        <v>151018.01</v>
      </c>
      <c r="G10" s="17">
        <v>151018.01</v>
      </c>
      <c r="H10" s="25" t="s">
        <v>17</v>
      </c>
    </row>
    <row r="11" spans="1:8" s="1" customFormat="1" ht="27" customHeight="1">
      <c r="A11" s="20" t="s">
        <v>37</v>
      </c>
      <c r="B11" s="54">
        <f aca="true" t="shared" si="2" ref="B11:B16">C11+D11</f>
        <v>478342.58999999997</v>
      </c>
      <c r="C11" s="17">
        <v>392189.61</v>
      </c>
      <c r="D11" s="17">
        <v>86152.98</v>
      </c>
      <c r="E11" s="20" t="s">
        <v>38</v>
      </c>
      <c r="F11" s="54">
        <f>H11</f>
        <v>291140</v>
      </c>
      <c r="G11" s="25" t="s">
        <v>17</v>
      </c>
      <c r="H11" s="17">
        <v>291140</v>
      </c>
    </row>
    <row r="12" spans="1:8" s="1" customFormat="1" ht="27" customHeight="1">
      <c r="A12" s="20" t="s">
        <v>39</v>
      </c>
      <c r="B12" s="54">
        <f>D12</f>
        <v>110826.33</v>
      </c>
      <c r="C12" s="60"/>
      <c r="D12" s="17">
        <v>110826.33</v>
      </c>
      <c r="E12" s="20" t="s">
        <v>40</v>
      </c>
      <c r="F12" s="54">
        <f aca="true" t="shared" si="3" ref="F12:F16">G12+H12</f>
        <v>1004092.62</v>
      </c>
      <c r="G12" s="17">
        <v>1004092.62</v>
      </c>
      <c r="H12" s="17">
        <v>0</v>
      </c>
    </row>
    <row r="13" spans="1:8" s="1" customFormat="1" ht="27" customHeight="1">
      <c r="A13" s="20" t="s">
        <v>41</v>
      </c>
      <c r="B13" s="54">
        <f t="shared" si="2"/>
        <v>5731479.890000001</v>
      </c>
      <c r="C13" s="17">
        <v>58855.45</v>
      </c>
      <c r="D13" s="17">
        <v>5672624.44</v>
      </c>
      <c r="E13" s="25" t="s">
        <v>17</v>
      </c>
      <c r="F13" s="25" t="s">
        <v>17</v>
      </c>
      <c r="G13" s="25" t="s">
        <v>17</v>
      </c>
      <c r="H13" s="25" t="s">
        <v>17</v>
      </c>
    </row>
    <row r="14" spans="1:8" s="1" customFormat="1" ht="27" customHeight="1">
      <c r="A14" s="20" t="s">
        <v>42</v>
      </c>
      <c r="B14" s="54">
        <f>B6+B9+B11+B12+B13</f>
        <v>27432882.27</v>
      </c>
      <c r="C14" s="54">
        <f>C6+C9+C11+C13</f>
        <v>13484471.169999998</v>
      </c>
      <c r="D14" s="54">
        <f>D6+D11+D12+D13</f>
        <v>13948411.100000001</v>
      </c>
      <c r="E14" s="20" t="s">
        <v>43</v>
      </c>
      <c r="F14" s="54">
        <f>F6+F11+F12</f>
        <v>29210237.720000003</v>
      </c>
      <c r="G14" s="54">
        <f>G6+G12</f>
        <v>20130067.430000003</v>
      </c>
      <c r="H14" s="54">
        <f>H6+H11+H12</f>
        <v>9080170.29</v>
      </c>
    </row>
    <row r="15" spans="1:8" s="1" customFormat="1" ht="27" customHeight="1">
      <c r="A15" s="20" t="s">
        <v>44</v>
      </c>
      <c r="B15" s="54">
        <f t="shared" si="2"/>
        <v>0</v>
      </c>
      <c r="C15" s="17">
        <v>0</v>
      </c>
      <c r="D15" s="17">
        <v>0</v>
      </c>
      <c r="E15" s="20" t="s">
        <v>45</v>
      </c>
      <c r="F15" s="54">
        <f t="shared" si="3"/>
        <v>0</v>
      </c>
      <c r="G15" s="17">
        <v>0</v>
      </c>
      <c r="H15" s="17">
        <v>0</v>
      </c>
    </row>
    <row r="16" spans="1:8" s="1" customFormat="1" ht="27" customHeight="1">
      <c r="A16" s="20" t="s">
        <v>46</v>
      </c>
      <c r="B16" s="54">
        <f t="shared" si="2"/>
        <v>0</v>
      </c>
      <c r="C16" s="17"/>
      <c r="D16" s="17">
        <v>0</v>
      </c>
      <c r="E16" s="20" t="s">
        <v>47</v>
      </c>
      <c r="F16" s="54">
        <f t="shared" si="3"/>
        <v>1650000</v>
      </c>
      <c r="G16" s="17">
        <v>1650000</v>
      </c>
      <c r="H16" s="17">
        <v>0</v>
      </c>
    </row>
    <row r="17" spans="1:8" s="1" customFormat="1" ht="27" customHeight="1">
      <c r="A17" s="61" t="s">
        <v>48</v>
      </c>
      <c r="B17" s="54">
        <f aca="true" t="shared" si="4" ref="B17:H17">B14+B15+B16</f>
        <v>27432882.27</v>
      </c>
      <c r="C17" s="54">
        <f t="shared" si="4"/>
        <v>13484471.169999998</v>
      </c>
      <c r="D17" s="54">
        <f t="shared" si="4"/>
        <v>13948411.100000001</v>
      </c>
      <c r="E17" s="20" t="s">
        <v>49</v>
      </c>
      <c r="F17" s="54">
        <f t="shared" si="4"/>
        <v>30860237.720000003</v>
      </c>
      <c r="G17" s="54">
        <f t="shared" si="4"/>
        <v>21780067.430000003</v>
      </c>
      <c r="H17" s="54">
        <f t="shared" si="4"/>
        <v>9080170.29</v>
      </c>
    </row>
    <row r="18" spans="1:8" s="1" customFormat="1" ht="27" customHeight="1">
      <c r="A18" s="27" t="s">
        <v>17</v>
      </c>
      <c r="B18" s="27" t="s">
        <v>17</v>
      </c>
      <c r="C18" s="27" t="s">
        <v>17</v>
      </c>
      <c r="D18" s="27" t="s">
        <v>17</v>
      </c>
      <c r="E18" s="20" t="s">
        <v>50</v>
      </c>
      <c r="F18" s="54">
        <f>B17-F17</f>
        <v>-3427355.450000003</v>
      </c>
      <c r="G18" s="54">
        <f>C17-G17</f>
        <v>-8295596.260000005</v>
      </c>
      <c r="H18" s="54">
        <f>D17-H17</f>
        <v>4868240.810000002</v>
      </c>
    </row>
    <row r="19" spans="1:8" s="1" customFormat="1" ht="27" customHeight="1">
      <c r="A19" s="57" t="s">
        <v>51</v>
      </c>
      <c r="B19" s="58">
        <f>C19+D19</f>
        <v>36953603.480000004</v>
      </c>
      <c r="C19" s="24">
        <v>17120197.09</v>
      </c>
      <c r="D19" s="24">
        <v>19833406.39</v>
      </c>
      <c r="E19" s="20" t="s">
        <v>52</v>
      </c>
      <c r="F19" s="54">
        <f>B19+F18</f>
        <v>33526248.03</v>
      </c>
      <c r="G19" s="54">
        <f>C19+G18</f>
        <v>8824600.829999994</v>
      </c>
      <c r="H19" s="54">
        <f>D19+H18</f>
        <v>24701647.200000003</v>
      </c>
    </row>
    <row r="20" spans="1:8" s="1" customFormat="1" ht="27" customHeight="1">
      <c r="A20" s="25" t="s">
        <v>53</v>
      </c>
      <c r="B20" s="54">
        <f aca="true" t="shared" si="5" ref="B20:H20">B17+B19</f>
        <v>64386485.75</v>
      </c>
      <c r="C20" s="54">
        <f t="shared" si="5"/>
        <v>30604668.259999998</v>
      </c>
      <c r="D20" s="54">
        <f t="shared" si="5"/>
        <v>33781817.49</v>
      </c>
      <c r="E20" s="25" t="s">
        <v>53</v>
      </c>
      <c r="F20" s="54">
        <f t="shared" si="5"/>
        <v>64386485.75</v>
      </c>
      <c r="G20" s="54">
        <f t="shared" si="5"/>
        <v>30604668.259999998</v>
      </c>
      <c r="H20" s="54">
        <f t="shared" si="5"/>
        <v>33781817.49</v>
      </c>
    </row>
    <row r="21" spans="1:8" s="1" customFormat="1" ht="27" customHeight="1">
      <c r="A21" s="45"/>
      <c r="B21" s="45"/>
      <c r="C21" s="45"/>
      <c r="D21" s="45"/>
      <c r="E21" s="62"/>
      <c r="F21" s="62"/>
      <c r="G21" s="62"/>
      <c r="H21" s="47" t="s">
        <v>54</v>
      </c>
    </row>
  </sheetData>
  <sheetProtection/>
  <mergeCells count="1">
    <mergeCell ref="A1:H1"/>
  </mergeCells>
  <printOptions/>
  <pageMargins left="0.4722222222222222" right="0.3541666666666667" top="0.8263888888888888" bottom="1" header="0.5118055555555555" footer="0.5118055555555555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E7" sqref="E7"/>
    </sheetView>
  </sheetViews>
  <sheetFormatPr defaultColWidth="41.00390625" defaultRowHeight="14.25"/>
  <cols>
    <col min="1" max="1" width="33.00390625" style="2" customWidth="1"/>
    <col min="2" max="2" width="29.375" style="2" customWidth="1"/>
    <col min="3" max="3" width="33.00390625" style="2" customWidth="1"/>
    <col min="4" max="4" width="31.75390625" style="2" customWidth="1"/>
    <col min="5" max="16384" width="41.00390625" style="1" customWidth="1"/>
  </cols>
  <sheetData>
    <row r="1" spans="1:4" s="1" customFormat="1" ht="48" customHeight="1">
      <c r="A1" s="3" t="s">
        <v>55</v>
      </c>
      <c r="B1" s="4"/>
      <c r="C1" s="5"/>
      <c r="D1" s="4"/>
    </row>
    <row r="2" spans="1:4" s="1" customFormat="1" ht="21" customHeight="1">
      <c r="A2" s="6"/>
      <c r="B2" s="7"/>
      <c r="C2" s="8"/>
      <c r="D2" s="9" t="s">
        <v>56</v>
      </c>
    </row>
    <row r="3" spans="1:4" s="1" customFormat="1" ht="21" customHeight="1">
      <c r="A3" s="10" t="s">
        <v>2</v>
      </c>
      <c r="B3" s="11"/>
      <c r="C3" s="10"/>
      <c r="D3" s="12" t="s">
        <v>3</v>
      </c>
    </row>
    <row r="4" spans="1:4" s="1" customFormat="1" ht="30" customHeight="1">
      <c r="A4" s="13" t="s">
        <v>57</v>
      </c>
      <c r="B4" s="14" t="s">
        <v>58</v>
      </c>
      <c r="C4" s="13" t="s">
        <v>57</v>
      </c>
      <c r="D4" s="15" t="s">
        <v>58</v>
      </c>
    </row>
    <row r="5" spans="1:4" s="1" customFormat="1" ht="30" customHeight="1">
      <c r="A5" s="16" t="s">
        <v>27</v>
      </c>
      <c r="B5" s="17">
        <v>27615675</v>
      </c>
      <c r="C5" s="18" t="s">
        <v>28</v>
      </c>
      <c r="D5" s="19">
        <f>D6+D7</f>
        <v>63604033.099999994</v>
      </c>
    </row>
    <row r="6" spans="1:4" s="1" customFormat="1" ht="30" customHeight="1">
      <c r="A6" s="16" t="s">
        <v>59</v>
      </c>
      <c r="B6" s="17"/>
      <c r="C6" s="20" t="s">
        <v>60</v>
      </c>
      <c r="D6" s="17">
        <v>54101863.33</v>
      </c>
    </row>
    <row r="7" spans="1:4" s="1" customFormat="1" ht="30" customHeight="1">
      <c r="A7" s="16" t="s">
        <v>61</v>
      </c>
      <c r="B7" s="17">
        <v>728980</v>
      </c>
      <c r="C7" s="20" t="s">
        <v>62</v>
      </c>
      <c r="D7" s="17">
        <v>9502169.77</v>
      </c>
    </row>
    <row r="8" spans="1:4" s="1" customFormat="1" ht="30" customHeight="1">
      <c r="A8" s="21" t="s">
        <v>63</v>
      </c>
      <c r="B8" s="22">
        <v>1049440</v>
      </c>
      <c r="C8" s="20" t="s">
        <v>64</v>
      </c>
      <c r="D8" s="17">
        <v>6407505</v>
      </c>
    </row>
    <row r="9" spans="1:4" s="1" customFormat="1" ht="30" customHeight="1">
      <c r="A9" s="23" t="s">
        <v>33</v>
      </c>
      <c r="B9" s="24">
        <v>50378679.6</v>
      </c>
      <c r="C9" s="20" t="s">
        <v>40</v>
      </c>
      <c r="D9" s="17">
        <v>7548655.38</v>
      </c>
    </row>
    <row r="10" spans="1:4" s="1" customFormat="1" ht="30" customHeight="1">
      <c r="A10" s="16" t="s">
        <v>65</v>
      </c>
      <c r="B10" s="17">
        <v>50178679.6</v>
      </c>
      <c r="C10" s="25" t="s">
        <v>17</v>
      </c>
      <c r="D10" s="25" t="s">
        <v>17</v>
      </c>
    </row>
    <row r="11" spans="1:4" s="1" customFormat="1" ht="30" customHeight="1">
      <c r="A11" s="26" t="s">
        <v>66</v>
      </c>
      <c r="B11" s="22"/>
      <c r="C11" s="27" t="s">
        <v>17</v>
      </c>
      <c r="D11" s="27" t="s">
        <v>17</v>
      </c>
    </row>
    <row r="12" spans="1:4" s="1" customFormat="1" ht="30" customHeight="1">
      <c r="A12" s="28" t="s">
        <v>37</v>
      </c>
      <c r="B12" s="24">
        <v>546775.97</v>
      </c>
      <c r="C12" s="29" t="s">
        <v>17</v>
      </c>
      <c r="D12" s="29" t="s">
        <v>17</v>
      </c>
    </row>
    <row r="13" spans="1:4" s="1" customFormat="1" ht="30" customHeight="1">
      <c r="A13" s="23" t="s">
        <v>67</v>
      </c>
      <c r="B13" s="30"/>
      <c r="C13" s="31" t="s">
        <v>17</v>
      </c>
      <c r="D13" s="27" t="s">
        <v>17</v>
      </c>
    </row>
    <row r="14" spans="1:4" s="1" customFormat="1" ht="30" customHeight="1">
      <c r="A14" s="32" t="s">
        <v>68</v>
      </c>
      <c r="B14" s="19">
        <f>B5+B9+B12+B13</f>
        <v>78541130.57</v>
      </c>
      <c r="C14" s="33" t="s">
        <v>43</v>
      </c>
      <c r="D14" s="19">
        <f>D5+D8+D9</f>
        <v>77560193.47999999</v>
      </c>
    </row>
    <row r="15" spans="1:4" s="1" customFormat="1" ht="30" customHeight="1">
      <c r="A15" s="16" t="s">
        <v>69</v>
      </c>
      <c r="B15" s="34">
        <v>0</v>
      </c>
      <c r="C15" s="35" t="s">
        <v>45</v>
      </c>
      <c r="D15" s="17">
        <v>0</v>
      </c>
    </row>
    <row r="16" spans="1:4" s="1" customFormat="1" ht="30" customHeight="1">
      <c r="A16" s="16" t="s">
        <v>70</v>
      </c>
      <c r="B16" s="30"/>
      <c r="C16" s="35" t="s">
        <v>47</v>
      </c>
      <c r="D16" s="22">
        <v>3540000</v>
      </c>
    </row>
    <row r="17" spans="1:4" s="1" customFormat="1" ht="30" customHeight="1">
      <c r="A17" s="36" t="s">
        <v>71</v>
      </c>
      <c r="B17" s="37">
        <f>B14+B15+B16</f>
        <v>78541130.57</v>
      </c>
      <c r="C17" s="18" t="s">
        <v>49</v>
      </c>
      <c r="D17" s="38">
        <f>D14+D15+D16</f>
        <v>81100193.47999999</v>
      </c>
    </row>
    <row r="18" spans="1:4" s="1" customFormat="1" ht="30" customHeight="1">
      <c r="A18" s="39" t="s">
        <v>17</v>
      </c>
      <c r="B18" s="39" t="s">
        <v>17</v>
      </c>
      <c r="C18" s="40" t="s">
        <v>50</v>
      </c>
      <c r="D18" s="38">
        <f>B17-D17</f>
        <v>-2559062.9099999964</v>
      </c>
    </row>
    <row r="19" spans="1:4" s="1" customFormat="1" ht="30" customHeight="1">
      <c r="A19" s="23" t="s">
        <v>72</v>
      </c>
      <c r="B19" s="41">
        <v>32310622.04</v>
      </c>
      <c r="C19" s="42" t="s">
        <v>52</v>
      </c>
      <c r="D19" s="38">
        <f>B19+D18</f>
        <v>29751559.130000003</v>
      </c>
    </row>
    <row r="20" spans="1:4" s="1" customFormat="1" ht="30" customHeight="1">
      <c r="A20" s="43" t="s">
        <v>73</v>
      </c>
      <c r="B20" s="37">
        <f>B17+B19</f>
        <v>110851752.60999998</v>
      </c>
      <c r="C20" s="44" t="s">
        <v>74</v>
      </c>
      <c r="D20" s="38">
        <f>D17+D19</f>
        <v>110851752.60999998</v>
      </c>
    </row>
    <row r="21" spans="1:4" s="1" customFormat="1" ht="30" customHeight="1">
      <c r="A21" s="45"/>
      <c r="B21" s="4"/>
      <c r="C21" s="46"/>
      <c r="D21" s="47" t="s">
        <v>75</v>
      </c>
    </row>
  </sheetData>
  <sheetProtection/>
  <mergeCells count="1">
    <mergeCell ref="A1:D1"/>
  </mergeCells>
  <printOptions/>
  <pageMargins left="0.7868055555555555" right="1.023611111111111" top="0.5902777777777778" bottom="0.39305555555555555" header="0.5118055555555555" footer="0.5118055555555555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珊珊可爱*^o^*</cp:lastModifiedBy>
  <dcterms:created xsi:type="dcterms:W3CDTF">2016-12-02T08:54:00Z</dcterms:created>
  <dcterms:modified xsi:type="dcterms:W3CDTF">2022-09-28T03:44:27Z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B306B83795A94847BBEDEF471E6F278D</vt:lpwstr>
  </property>
</Properties>
</file>