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<sst xmlns="http://schemas.openxmlformats.org/spreadsheetml/2006/main" count="130" uniqueCount="76">
  <si>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</si>
  <si>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</si>
  <si>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安化县医疗保障局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</si>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</sst>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L5" sqref="L5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779247786.69</v>
      </c>
      <c r="C7" s="78">
        <f>E7+G7</f>
        <v>785875241.99</v>
      </c>
      <c r="D7" s="78">
        <f>D8+D9+D10+D11+D12</f>
        <v>239712385.86</v>
      </c>
      <c r="E7" s="78">
        <f>E8+E9+E10+E11+E12</f>
        <v>306402491.09000003</v>
      </c>
      <c r="F7" s="79">
        <f>F8+F9+F10+F11+F12</f>
        <v>539535400.83</v>
      </c>
      <c r="G7" s="80">
        <f>G8+G9+G10+G11+G12</f>
        <v>479472750.9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58826389.31</v>
      </c>
      <c r="C9" s="78">
        <f t="shared" si="1"/>
        <v>61835088.379999995</v>
      </c>
      <c r="D9" s="81">
        <v>20333710.93</v>
      </c>
      <c r="E9" s="81">
        <v>26450772.19</v>
      </c>
      <c r="F9" s="82">
        <v>38492678.38</v>
      </c>
      <c r="G9" s="83">
        <v>35384316.19</v>
      </c>
    </row>
    <row r="10" spans="1:7" s="64" customFormat="1" ht="28.5" customHeight="1">
      <c r="A10" s="77" t="s">
        <v>13</v>
      </c>
      <c r="B10" s="78">
        <f t="shared" si="0"/>
        <v>588129663.96</v>
      </c>
      <c r="C10" s="78">
        <f t="shared" si="1"/>
        <v>517878961.25</v>
      </c>
      <c r="D10" s="81">
        <v>213547712.61</v>
      </c>
      <c r="E10" s="81">
        <v>256601902.18</v>
      </c>
      <c r="F10" s="82">
        <v>374581951.35</v>
      </c>
      <c r="G10" s="83">
        <v>261277059.07</v>
      </c>
    </row>
    <row r="11" spans="1:7" s="64" customFormat="1" ht="28.5" customHeight="1">
      <c r="A11" s="77" t="s">
        <v>14</v>
      </c>
      <c r="B11" s="78">
        <f t="shared" si="0"/>
        <v>132291733.41999999</v>
      </c>
      <c r="C11" s="78">
        <f t="shared" si="1"/>
        <v>206161192.35999998</v>
      </c>
      <c r="D11" s="81">
        <v>5830962.32</v>
      </c>
      <c r="E11" s="81">
        <v>23349816.72</v>
      </c>
      <c r="F11" s="82">
        <v>126460771.1</v>
      </c>
      <c r="G11" s="83">
        <v>182811375.64</v>
      </c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322508828.09000003</v>
      </c>
      <c r="C14" s="78">
        <f t="shared" si="1"/>
        <v>381259404.71000004</v>
      </c>
      <c r="D14" s="78">
        <f>D15+D16</f>
        <v>2150862.1</v>
      </c>
      <c r="E14" s="78">
        <f>E15+E16</f>
        <v>28176535.78</v>
      </c>
      <c r="F14" s="79">
        <f>F15+F16</f>
        <v>320357965.99</v>
      </c>
      <c r="G14" s="80">
        <f>G15+G16</f>
        <v>353082868.93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322508828.09000003</v>
      </c>
      <c r="C16" s="78">
        <f t="shared" si="1"/>
        <v>381259404.71000004</v>
      </c>
      <c r="D16" s="81">
        <v>2150862.1</v>
      </c>
      <c r="E16" s="81">
        <v>28176535.78</v>
      </c>
      <c r="F16" s="82">
        <v>320357965.99</v>
      </c>
      <c r="G16" s="83">
        <v>353082868.93</v>
      </c>
    </row>
    <row r="17" spans="1:7" s="64" customFormat="1" ht="28.5" customHeight="1">
      <c r="A17" s="77" t="s">
        <v>21</v>
      </c>
      <c r="B17" s="78">
        <f t="shared" si="0"/>
        <v>456738958.6</v>
      </c>
      <c r="C17" s="78">
        <f t="shared" si="1"/>
        <v>404615837.28000003</v>
      </c>
      <c r="D17" s="78">
        <f>D7-D14</f>
        <v>237561523.76000002</v>
      </c>
      <c r="E17" s="78">
        <f>E7-E14</f>
        <v>278225955.31000006</v>
      </c>
      <c r="F17" s="79">
        <f>F7-F14</f>
        <v>219177434.84000003</v>
      </c>
      <c r="G17" s="80">
        <f>G7-G14</f>
        <v>126389881.96999997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7">
      <selection activeCell="I13" sqref="I13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189931901.32999998</v>
      </c>
      <c r="C6" s="54">
        <f>C7+C8</f>
        <v>118680703.2</v>
      </c>
      <c r="D6" s="54">
        <f>D7+D8</f>
        <v>71251198.13</v>
      </c>
      <c r="E6" s="20" t="s">
        <v>28</v>
      </c>
      <c r="F6" s="54">
        <f aca="true" t="shared" si="1" ref="F6:F9">G6+H6</f>
        <v>152478663.9</v>
      </c>
      <c r="G6" s="54">
        <f>G7+G8+G9+G10</f>
        <v>78897225.59</v>
      </c>
      <c r="H6" s="54">
        <f>H7+H8+H9</f>
        <v>73581438.31</v>
      </c>
    </row>
    <row r="7" spans="1:8" s="1" customFormat="1" ht="27" customHeight="1">
      <c r="A7" s="20" t="s">
        <v>29</v>
      </c>
      <c r="B7" s="54">
        <f t="shared" si="0"/>
        <v>154860703.2</v>
      </c>
      <c r="C7" s="17">
        <v>118680703.2</v>
      </c>
      <c r="D7" s="17">
        <v>36180000</v>
      </c>
      <c r="E7" s="20" t="s">
        <v>30</v>
      </c>
      <c r="F7" s="54">
        <f t="shared" si="1"/>
        <v>64379663.12</v>
      </c>
      <c r="G7" s="17">
        <v>64227163.12</v>
      </c>
      <c r="H7" s="17">
        <v>152500</v>
      </c>
    </row>
    <row r="8" spans="1:8" s="1" customFormat="1" ht="27" customHeight="1">
      <c r="A8" s="55" t="s">
        <v>31</v>
      </c>
      <c r="B8" s="56">
        <f t="shared" si="0"/>
        <v>35071198.13</v>
      </c>
      <c r="C8" s="17">
        <v>0</v>
      </c>
      <c r="D8" s="17">
        <v>35071198.13</v>
      </c>
      <c r="E8" s="20" t="s">
        <v>32</v>
      </c>
      <c r="F8" s="56">
        <f t="shared" si="1"/>
        <v>78954998.33</v>
      </c>
      <c r="G8" s="22">
        <v>5526060.02</v>
      </c>
      <c r="H8" s="17">
        <v>73428938.31</v>
      </c>
    </row>
    <row r="9" spans="1:8" s="1" customFormat="1" ht="27" customHeight="1">
      <c r="A9" s="57" t="s">
        <v>33</v>
      </c>
      <c r="B9" s="58">
        <f>C9</f>
        <v>170000</v>
      </c>
      <c r="C9" s="17">
        <v>170000</v>
      </c>
      <c r="D9" s="25" t="s">
        <v>17</v>
      </c>
      <c r="E9" s="20" t="s">
        <v>34</v>
      </c>
      <c r="F9" s="58">
        <f t="shared" si="1"/>
        <v>1910226.88</v>
      </c>
      <c r="G9" s="24">
        <v>1910226.88</v>
      </c>
      <c r="H9" s="17"/>
    </row>
    <row r="10" spans="1:8" s="1" customFormat="1" ht="27" customHeight="1">
      <c r="A10" s="59" t="s">
        <v>35</v>
      </c>
      <c r="B10" s="54">
        <f>C10</f>
        <v>0</v>
      </c>
      <c r="C10" s="17"/>
      <c r="D10" s="60" t="s">
        <v>17</v>
      </c>
      <c r="E10" s="20" t="s">
        <v>36</v>
      </c>
      <c r="F10" s="54">
        <f>G10</f>
        <v>7233775.57</v>
      </c>
      <c r="G10" s="17">
        <v>7233775.57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3723078.68</v>
      </c>
      <c r="C11" s="17">
        <v>3603078.68</v>
      </c>
      <c r="D11" s="17">
        <v>120000</v>
      </c>
      <c r="E11" s="20" t="s">
        <v>38</v>
      </c>
      <c r="F11" s="54">
        <f>H11</f>
        <v>711571.8</v>
      </c>
      <c r="G11" s="25" t="s">
        <v>17</v>
      </c>
      <c r="H11" s="17">
        <v>711571.8</v>
      </c>
    </row>
    <row r="12" spans="1:8" s="1" customFormat="1" ht="27" customHeight="1">
      <c r="A12" s="20" t="s">
        <v>39</v>
      </c>
      <c r="B12" s="54">
        <f>D12</f>
        <v>265243.53</v>
      </c>
      <c r="C12" s="60"/>
      <c r="D12" s="17">
        <v>265243.53</v>
      </c>
      <c r="E12" s="20" t="s">
        <v>40</v>
      </c>
      <c r="F12" s="54">
        <f aca="true" t="shared" si="3" ref="F12:F16">G12+H12</f>
        <v>3674324.25</v>
      </c>
      <c r="G12" s="17">
        <v>3674324.25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13308767.959999999</v>
      </c>
      <c r="C13" s="17">
        <v>107667.69</v>
      </c>
      <c r="D13" s="17">
        <v>13201100.27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207398991.5</v>
      </c>
      <c r="C14" s="54">
        <f>C6+C9+C11+C13</f>
        <v>122561449.57000001</v>
      </c>
      <c r="D14" s="54">
        <f>D6+D11+D12+D13</f>
        <v>84837541.92999999</v>
      </c>
      <c r="E14" s="20" t="s">
        <v>43</v>
      </c>
      <c r="F14" s="54">
        <f>F6+F11+F12</f>
        <v>156864559.95000002</v>
      </c>
      <c r="G14" s="54">
        <f>G6+G12</f>
        <v>82571549.84</v>
      </c>
      <c r="H14" s="54">
        <f>H6+H11+H12</f>
        <v>74293010.11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0</v>
      </c>
      <c r="C16" s="17"/>
      <c r="D16" s="17">
        <v>0</v>
      </c>
      <c r="E16" s="20" t="s">
        <v>47</v>
      </c>
      <c r="F16" s="54">
        <f t="shared" si="3"/>
        <v>9870000</v>
      </c>
      <c r="G16" s="17">
        <v>9870000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207398991.5</v>
      </c>
      <c r="C17" s="54">
        <f t="shared" si="4"/>
        <v>122561449.57000001</v>
      </c>
      <c r="D17" s="54">
        <f t="shared" si="4"/>
        <v>84837541.92999999</v>
      </c>
      <c r="E17" s="20" t="s">
        <v>49</v>
      </c>
      <c r="F17" s="54">
        <f t="shared" si="4"/>
        <v>166734559.95000002</v>
      </c>
      <c r="G17" s="54">
        <f t="shared" si="4"/>
        <v>92441549.84</v>
      </c>
      <c r="H17" s="54">
        <f t="shared" si="4"/>
        <v>74293010.11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40664431.54999998</v>
      </c>
      <c r="G18" s="54">
        <f>C17-G17</f>
        <v>30119899.730000004</v>
      </c>
      <c r="H18" s="54">
        <f>D17-H17</f>
        <v>10544531.819999993</v>
      </c>
    </row>
    <row r="19" spans="1:8" s="1" customFormat="1" ht="27" customHeight="1">
      <c r="A19" s="57" t="s">
        <v>51</v>
      </c>
      <c r="B19" s="58">
        <f>C19+D19</f>
        <v>237561523.76</v>
      </c>
      <c r="C19" s="24">
        <v>91032154.46</v>
      </c>
      <c r="D19" s="24">
        <v>146529369.3</v>
      </c>
      <c r="E19" s="20" t="s">
        <v>52</v>
      </c>
      <c r="F19" s="54">
        <f>B19+F18</f>
        <v>278225955.30999994</v>
      </c>
      <c r="G19" s="54">
        <f>C19+G18</f>
        <v>121152054.19</v>
      </c>
      <c r="H19" s="54">
        <f>D19+H18</f>
        <v>157073901.12</v>
      </c>
    </row>
    <row r="20" spans="1:8" s="1" customFormat="1" ht="27" customHeight="1">
      <c r="A20" s="25" t="s">
        <v>53</v>
      </c>
      <c r="B20" s="54">
        <f aca="true" t="shared" si="5" ref="B20:H20">B17+B19</f>
        <v>444960515.26</v>
      </c>
      <c r="C20" s="54">
        <f t="shared" si="5"/>
        <v>213593604.03</v>
      </c>
      <c r="D20" s="54">
        <f t="shared" si="5"/>
        <v>231366911.23000002</v>
      </c>
      <c r="E20" s="25" t="s">
        <v>53</v>
      </c>
      <c r="F20" s="54">
        <f t="shared" si="5"/>
        <v>444960515.26</v>
      </c>
      <c r="G20" s="54">
        <f t="shared" si="5"/>
        <v>213593604.03</v>
      </c>
      <c r="H20" s="54">
        <f t="shared" si="5"/>
        <v>231366911.23000002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17" sqref="E17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>
        <v>238439720</v>
      </c>
      <c r="C5" s="18" t="s">
        <v>28</v>
      </c>
      <c r="D5" s="19">
        <f>D6+D7</f>
        <v>638007475.5699999</v>
      </c>
    </row>
    <row r="6" spans="1:4" s="1" customFormat="1" ht="30" customHeight="1">
      <c r="A6" s="16" t="s">
        <v>59</v>
      </c>
      <c r="B6" s="17"/>
      <c r="C6" s="20" t="s">
        <v>60</v>
      </c>
      <c r="D6" s="17">
        <v>575561666.64</v>
      </c>
    </row>
    <row r="7" spans="1:4" s="1" customFormat="1" ht="30" customHeight="1">
      <c r="A7" s="16" t="s">
        <v>61</v>
      </c>
      <c r="B7" s="17">
        <v>29012130</v>
      </c>
      <c r="C7" s="20" t="s">
        <v>62</v>
      </c>
      <c r="D7" s="17">
        <v>62445808.93</v>
      </c>
    </row>
    <row r="8" spans="1:4" s="1" customFormat="1" ht="30" customHeight="1">
      <c r="A8" s="21" t="s">
        <v>63</v>
      </c>
      <c r="B8" s="22"/>
      <c r="C8" s="20" t="s">
        <v>64</v>
      </c>
      <c r="D8" s="17">
        <v>63110339.49</v>
      </c>
    </row>
    <row r="9" spans="1:4" s="1" customFormat="1" ht="30" customHeight="1">
      <c r="A9" s="23" t="s">
        <v>33</v>
      </c>
      <c r="B9" s="24">
        <v>469167742.4</v>
      </c>
      <c r="C9" s="20" t="s">
        <v>40</v>
      </c>
      <c r="D9" s="17">
        <v>72331504.63</v>
      </c>
    </row>
    <row r="10" spans="1:4" s="1" customFormat="1" ht="30" customHeight="1">
      <c r="A10" s="16" t="s">
        <v>65</v>
      </c>
      <c r="B10" s="17">
        <v>468967742.4</v>
      </c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/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4611341.29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>
        <v>1482963.13</v>
      </c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713701766.8199999</v>
      </c>
      <c r="C14" s="33" t="s">
        <v>43</v>
      </c>
      <c r="D14" s="19">
        <f>D5+D8+D9</f>
        <v>773449319.6899999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/>
      <c r="C16" s="35" t="s">
        <v>47</v>
      </c>
      <c r="D16" s="22">
        <v>33040000</v>
      </c>
    </row>
    <row r="17" spans="1:4" s="1" customFormat="1" ht="30" customHeight="1">
      <c r="A17" s="36" t="s">
        <v>71</v>
      </c>
      <c r="B17" s="37">
        <f>B14+B15+B16</f>
        <v>713701766.8199999</v>
      </c>
      <c r="C17" s="18" t="s">
        <v>49</v>
      </c>
      <c r="D17" s="38">
        <f>D14+D15+D16</f>
        <v>806489319.6899999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-92787552.87</v>
      </c>
    </row>
    <row r="19" spans="1:4" s="1" customFormat="1" ht="30" customHeight="1">
      <c r="A19" s="23" t="s">
        <v>72</v>
      </c>
      <c r="B19" s="41">
        <v>219177434.84</v>
      </c>
      <c r="C19" s="42" t="s">
        <v>52</v>
      </c>
      <c r="D19" s="38">
        <f>B19+D18</f>
        <v>126389881.97</v>
      </c>
    </row>
    <row r="20" spans="1:4" s="1" customFormat="1" ht="30" customHeight="1">
      <c r="A20" s="43" t="s">
        <v>73</v>
      </c>
      <c r="B20" s="37">
        <f>B17+B19</f>
        <v>932879201.66</v>
      </c>
      <c r="C20" s="44" t="s">
        <v>74</v>
      </c>
      <c r="D20" s="38">
        <f>D17+D19</f>
        <v>932879201.66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