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2"/>
  </bookViews>
  <sheets>
    <sheet name="资产负债表" sheetId="1" r:id="rId1"/>
    <sheet name="城职收支表" sheetId="2" r:id="rId2"/>
    <sheet name="城乡收支表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<sst xmlns="http://schemas.openxmlformats.org/spreadsheetml/2006/main" count="130" uniqueCount="76">
  <si>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2021年医疗保险基金资产负债表</t>
  </si>
  <si>
    <t>社决01表</t>
  </si>
  <si>
    <t>益阳市医疗保障事务中心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</si>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</sst>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49" fontId="8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176" fontId="6" fillId="34" borderId="10" xfId="63" applyNumberFormat="1" applyFont="1" applyFill="1" applyBorder="1" applyAlignment="1">
      <alignment horizontal="right" vertical="center"/>
      <protection/>
    </xf>
    <xf numFmtId="49" fontId="6" fillId="33" borderId="11" xfId="63" applyNumberFormat="1" applyFont="1" applyFill="1" applyBorder="1" applyAlignment="1">
      <alignment vertical="center"/>
      <protection/>
    </xf>
    <xf numFmtId="176" fontId="6" fillId="34" borderId="11" xfId="63" applyNumberFormat="1" applyFont="1" applyFill="1" applyBorder="1" applyAlignment="1">
      <alignment horizontal="right" vertical="center"/>
      <protection/>
    </xf>
    <xf numFmtId="49" fontId="6" fillId="33" borderId="14" xfId="63" applyNumberFormat="1" applyFont="1" applyFill="1" applyBorder="1" applyAlignment="1">
      <alignment vertical="center"/>
      <protection/>
    </xf>
    <xf numFmtId="176" fontId="6" fillId="34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 wrapText="1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49" fontId="9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10" fillId="33" borderId="22" xfId="63" applyNumberFormat="1" applyFont="1" applyFill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 wrapText="1"/>
      <protection/>
    </xf>
    <xf numFmtId="49" fontId="10" fillId="33" borderId="20" xfId="63" applyNumberFormat="1" applyFont="1" applyFill="1" applyBorder="1" applyAlignment="1">
      <alignment horizontal="center" vertical="center" wrapText="1"/>
      <protection/>
    </xf>
    <xf numFmtId="0" fontId="10" fillId="33" borderId="20" xfId="63" applyFont="1" applyFill="1" applyBorder="1" applyAlignment="1">
      <alignment horizontal="center" vertical="center" wrapText="1"/>
      <protection/>
    </xf>
    <xf numFmtId="49" fontId="10" fillId="33" borderId="23" xfId="63" applyNumberFormat="1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10" fillId="33" borderId="24" xfId="63" applyFont="1" applyFill="1" applyBorder="1" applyAlignment="1">
      <alignment horizontal="center" vertical="center"/>
      <protection/>
    </xf>
    <xf numFmtId="49" fontId="10" fillId="33" borderId="20" xfId="63" applyNumberFormat="1" applyFont="1" applyFill="1" applyBorder="1" applyAlignment="1">
      <alignment horizontal="center" vertical="center"/>
      <protection/>
    </xf>
    <xf numFmtId="49" fontId="10" fillId="33" borderId="23" xfId="63" applyNumberFormat="1" applyFont="1" applyFill="1" applyBorder="1" applyAlignment="1">
      <alignment horizontal="center" vertical="center"/>
      <protection/>
    </xf>
    <xf numFmtId="49" fontId="11" fillId="33" borderId="24" xfId="63" applyNumberFormat="1" applyFont="1" applyFill="1" applyBorder="1" applyAlignment="1">
      <alignment vertical="center"/>
      <protection/>
    </xf>
    <xf numFmtId="176" fontId="12" fillId="34" borderId="20" xfId="63" applyNumberFormat="1" applyFont="1" applyFill="1" applyBorder="1" applyAlignment="1">
      <alignment horizontal="right" vertical="center"/>
      <protection/>
    </xf>
    <xf numFmtId="176" fontId="12" fillId="34" borderId="23" xfId="63" applyNumberFormat="1" applyFont="1" applyFill="1" applyBorder="1" applyAlignment="1">
      <alignment horizontal="right" vertical="center"/>
      <protection/>
    </xf>
    <xf numFmtId="176" fontId="12" fillId="34" borderId="10" xfId="63" applyNumberFormat="1" applyFont="1" applyFill="1" applyBorder="1" applyAlignment="1">
      <alignment horizontal="right" vertical="center"/>
      <protection/>
    </xf>
    <xf numFmtId="176" fontId="12" fillId="33" borderId="20" xfId="63" applyNumberFormat="1" applyFont="1" applyFill="1" applyBorder="1" applyAlignment="1">
      <alignment horizontal="right" vertical="center"/>
      <protection/>
    </xf>
    <xf numFmtId="176" fontId="12" fillId="33" borderId="23" xfId="63" applyNumberFormat="1" applyFont="1" applyFill="1" applyBorder="1" applyAlignment="1">
      <alignment horizontal="right" vertical="center"/>
      <protection/>
    </xf>
    <xf numFmtId="176" fontId="12" fillId="33" borderId="10" xfId="63" applyNumberFormat="1" applyFont="1" applyFill="1" applyBorder="1" applyAlignment="1">
      <alignment horizontal="right" vertical="center"/>
      <protection/>
    </xf>
    <xf numFmtId="49" fontId="12" fillId="34" borderId="20" xfId="63" applyNumberFormat="1" applyFont="1" applyFill="1" applyBorder="1" applyAlignment="1">
      <alignment horizontal="center" vertical="center"/>
      <protection/>
    </xf>
    <xf numFmtId="49" fontId="12" fillId="33" borderId="20" xfId="63" applyNumberFormat="1" applyFont="1" applyFill="1" applyBorder="1" applyAlignment="1">
      <alignment horizontal="center" vertical="center"/>
      <protection/>
    </xf>
    <xf numFmtId="49" fontId="12" fillId="33" borderId="23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G1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65" t="s">
        <v>0</v>
      </c>
      <c r="B1" s="66"/>
      <c r="C1" s="66"/>
      <c r="D1" s="66"/>
      <c r="E1" s="66"/>
      <c r="F1" s="66"/>
      <c r="G1" s="66"/>
    </row>
    <row r="2" spans="1:7" s="1" customFormat="1" ht="14.25" customHeight="1">
      <c r="A2" s="50"/>
      <c r="B2" s="50"/>
      <c r="C2" s="50"/>
      <c r="D2" s="50"/>
      <c r="E2" s="50"/>
      <c r="F2" s="50"/>
      <c r="G2" s="50"/>
    </row>
    <row r="3" spans="1:7" s="1" customFormat="1" ht="18.75" customHeight="1">
      <c r="A3" s="8"/>
      <c r="B3" s="8"/>
      <c r="C3" s="8"/>
      <c r="D3" s="51"/>
      <c r="E3" s="8"/>
      <c r="F3" s="8"/>
      <c r="G3" s="51" t="s">
        <v>1</v>
      </c>
    </row>
    <row r="4" spans="1:7" s="1" customFormat="1" ht="18.75" customHeight="1">
      <c r="A4" s="10" t="s">
        <v>2</v>
      </c>
      <c r="B4" s="52"/>
      <c r="C4" s="10"/>
      <c r="D4" s="51"/>
      <c r="E4" s="8"/>
      <c r="F4" s="10"/>
      <c r="G4" s="53" t="s">
        <v>3</v>
      </c>
    </row>
    <row r="5" spans="1:7" s="63" customFormat="1" ht="30.75" customHeight="1">
      <c r="A5" s="67" t="s">
        <v>4</v>
      </c>
      <c r="B5" s="68" t="s">
        <v>5</v>
      </c>
      <c r="C5" s="69"/>
      <c r="D5" s="70" t="s">
        <v>6</v>
      </c>
      <c r="E5" s="71"/>
      <c r="F5" s="72" t="s">
        <v>7</v>
      </c>
      <c r="G5" s="73"/>
    </row>
    <row r="6" spans="1:7" s="64" customFormat="1" ht="28.5" customHeight="1">
      <c r="A6" s="74"/>
      <c r="B6" s="75" t="s">
        <v>8</v>
      </c>
      <c r="C6" s="75" t="s">
        <v>9</v>
      </c>
      <c r="D6" s="75" t="s">
        <v>8</v>
      </c>
      <c r="E6" s="75" t="s">
        <v>9</v>
      </c>
      <c r="F6" s="76" t="s">
        <v>8</v>
      </c>
      <c r="G6" s="67" t="s">
        <v>9</v>
      </c>
    </row>
    <row r="7" spans="1:7" s="64" customFormat="1" ht="28.5" customHeight="1">
      <c r="A7" s="77" t="s">
        <v>10</v>
      </c>
      <c r="B7" s="78">
        <f>D7+F7</f>
        <v>1140513992.2900002</v>
      </c>
      <c r="C7" s="78">
        <f>E7+G7</f>
        <v>1525307639.03</v>
      </c>
      <c r="D7" s="78">
        <f>D8+D9+D10+D11+D12</f>
        <v>1120011593.63</v>
      </c>
      <c r="E7" s="78">
        <f>E8+E9+E10+E11+E12</f>
        <v>1354741821.69</v>
      </c>
      <c r="F7" s="79">
        <f>F8+F9+F10+F11+F12</f>
        <v>20502398.66</v>
      </c>
      <c r="G7" s="80">
        <f>G8+G9+G10+G11+G12</f>
        <v>170565817.34</v>
      </c>
    </row>
    <row r="8" spans="1:7" s="64" customFormat="1" ht="28.5" customHeight="1">
      <c r="A8" s="77" t="s">
        <v>11</v>
      </c>
      <c r="B8" s="78">
        <f aca="true" t="shared" si="0" ref="B8:B17">D8+F8</f>
        <v>0</v>
      </c>
      <c r="C8" s="78">
        <f aca="true" t="shared" si="1" ref="C8:C17">E8+G8</f>
        <v>0</v>
      </c>
      <c r="D8" s="81">
        <v>0</v>
      </c>
      <c r="E8" s="81">
        <v>0</v>
      </c>
      <c r="F8" s="82">
        <v>0</v>
      </c>
      <c r="G8" s="83">
        <v>0</v>
      </c>
    </row>
    <row r="9" spans="1:7" s="64" customFormat="1" ht="28.5" customHeight="1">
      <c r="A9" s="77" t="s">
        <v>12</v>
      </c>
      <c r="B9" s="78">
        <f t="shared" si="0"/>
        <v>79284686.51</v>
      </c>
      <c r="C9" s="78">
        <f t="shared" si="1"/>
        <v>153382951</v>
      </c>
      <c r="D9" s="81">
        <v>79284686.51</v>
      </c>
      <c r="E9" s="81">
        <v>153382951</v>
      </c>
      <c r="F9" s="82">
        <v>0</v>
      </c>
      <c r="G9" s="83">
        <v>0</v>
      </c>
    </row>
    <row r="10" spans="1:7" s="64" customFormat="1" ht="28.5" customHeight="1">
      <c r="A10" s="77" t="s">
        <v>13</v>
      </c>
      <c r="B10" s="78">
        <f t="shared" si="0"/>
        <v>1052990189.0699999</v>
      </c>
      <c r="C10" s="78">
        <f t="shared" si="1"/>
        <v>1353244611.73</v>
      </c>
      <c r="D10" s="81">
        <v>1032487790.41</v>
      </c>
      <c r="E10" s="81">
        <v>1182678794.39</v>
      </c>
      <c r="F10" s="82">
        <v>20502398.66</v>
      </c>
      <c r="G10" s="83">
        <v>170565817.34</v>
      </c>
    </row>
    <row r="11" spans="1:7" s="64" customFormat="1" ht="28.5" customHeight="1">
      <c r="A11" s="77" t="s">
        <v>14</v>
      </c>
      <c r="B11" s="78">
        <f t="shared" si="0"/>
        <v>8239116.71</v>
      </c>
      <c r="C11" s="78">
        <f t="shared" si="1"/>
        <v>18680076.3</v>
      </c>
      <c r="D11" s="81">
        <v>8239116.71</v>
      </c>
      <c r="E11" s="81">
        <v>18680076.3</v>
      </c>
      <c r="F11" s="82"/>
      <c r="G11" s="83"/>
    </row>
    <row r="12" spans="1:7" s="64" customFormat="1" ht="28.5" customHeight="1">
      <c r="A12" s="77" t="s">
        <v>15</v>
      </c>
      <c r="B12" s="78">
        <f t="shared" si="0"/>
        <v>0</v>
      </c>
      <c r="C12" s="78">
        <f t="shared" si="1"/>
        <v>0</v>
      </c>
      <c r="D12" s="81">
        <v>0</v>
      </c>
      <c r="E12" s="81">
        <v>0</v>
      </c>
      <c r="F12" s="82">
        <v>0</v>
      </c>
      <c r="G12" s="83">
        <v>0</v>
      </c>
    </row>
    <row r="13" spans="1:7" s="64" customFormat="1" ht="28.5" customHeight="1">
      <c r="A13" s="77" t="s">
        <v>16</v>
      </c>
      <c r="B13" s="84" t="s">
        <v>17</v>
      </c>
      <c r="C13" s="84" t="s">
        <v>17</v>
      </c>
      <c r="D13" s="85" t="s">
        <v>17</v>
      </c>
      <c r="E13" s="85" t="s">
        <v>17</v>
      </c>
      <c r="F13" s="86" t="s">
        <v>17</v>
      </c>
      <c r="G13" s="87" t="s">
        <v>17</v>
      </c>
    </row>
    <row r="14" spans="1:7" s="64" customFormat="1" ht="28.5" customHeight="1">
      <c r="A14" s="77" t="s">
        <v>18</v>
      </c>
      <c r="B14" s="78">
        <f t="shared" si="0"/>
        <v>17268016.09</v>
      </c>
      <c r="C14" s="78">
        <f t="shared" si="1"/>
        <v>97394212.32000001</v>
      </c>
      <c r="D14" s="78">
        <f>D15+D16</f>
        <v>1597047.55</v>
      </c>
      <c r="E14" s="78">
        <f>E15+E16</f>
        <v>85497661.56</v>
      </c>
      <c r="F14" s="79">
        <f>F15+F16</f>
        <v>15670968.54</v>
      </c>
      <c r="G14" s="80">
        <f>G15+G16</f>
        <v>11896550.76</v>
      </c>
    </row>
    <row r="15" spans="1:7" s="64" customFormat="1" ht="28.5" customHeight="1">
      <c r="A15" s="77" t="s">
        <v>19</v>
      </c>
      <c r="B15" s="78">
        <f t="shared" si="0"/>
        <v>0</v>
      </c>
      <c r="C15" s="78">
        <f t="shared" si="1"/>
        <v>0</v>
      </c>
      <c r="D15" s="81">
        <v>0</v>
      </c>
      <c r="E15" s="81">
        <v>0</v>
      </c>
      <c r="F15" s="82">
        <v>0</v>
      </c>
      <c r="G15" s="83">
        <v>0</v>
      </c>
    </row>
    <row r="16" spans="1:7" s="64" customFormat="1" ht="28.5" customHeight="1">
      <c r="A16" s="77" t="s">
        <v>20</v>
      </c>
      <c r="B16" s="78">
        <f t="shared" si="0"/>
        <v>17268016.09</v>
      </c>
      <c r="C16" s="78">
        <f t="shared" si="1"/>
        <v>97394212.32000001</v>
      </c>
      <c r="D16" s="81">
        <v>1597047.55</v>
      </c>
      <c r="E16" s="81">
        <v>85497661.56</v>
      </c>
      <c r="F16" s="82">
        <v>15670968.54</v>
      </c>
      <c r="G16" s="83">
        <v>11896550.76</v>
      </c>
    </row>
    <row r="17" spans="1:7" s="64" customFormat="1" ht="28.5" customHeight="1">
      <c r="A17" s="77" t="s">
        <v>21</v>
      </c>
      <c r="B17" s="78">
        <f t="shared" si="0"/>
        <v>1123245976.2</v>
      </c>
      <c r="C17" s="78">
        <f t="shared" si="1"/>
        <v>1427913426.71</v>
      </c>
      <c r="D17" s="78">
        <f>D7-D14</f>
        <v>1118414546.0800002</v>
      </c>
      <c r="E17" s="78">
        <f>E7-E14</f>
        <v>1269244160.13</v>
      </c>
      <c r="F17" s="79">
        <f>F7-F14</f>
        <v>4831430.120000001</v>
      </c>
      <c r="G17" s="80">
        <f>G7-G14</f>
        <v>158669266.58</v>
      </c>
    </row>
    <row r="18" spans="1:7" s="1" customFormat="1" ht="28.5" customHeight="1">
      <c r="A18" s="62"/>
      <c r="B18" s="62"/>
      <c r="C18" s="62"/>
      <c r="D18" s="62"/>
      <c r="E18" s="62"/>
      <c r="F18" s="62"/>
      <c r="G18" s="62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4" sqref="A4"/>
    </sheetView>
  </sheetViews>
  <sheetFormatPr defaultColWidth="29.125" defaultRowHeight="14.25"/>
  <cols>
    <col min="1" max="1" width="27.625" style="2" customWidth="1"/>
    <col min="2" max="4" width="20.375" style="2" customWidth="1"/>
    <col min="5" max="5" width="27.625" style="2" customWidth="1"/>
    <col min="6" max="8" width="20.375" style="2" customWidth="1"/>
    <col min="9" max="16384" width="29.125" style="1" customWidth="1"/>
  </cols>
  <sheetData>
    <row r="1" spans="1:8" s="1" customFormat="1" ht="45" customHeight="1">
      <c r="A1" s="48" t="s">
        <v>22</v>
      </c>
      <c r="B1" s="49"/>
      <c r="C1" s="49"/>
      <c r="D1" s="49"/>
      <c r="E1" s="49"/>
      <c r="F1" s="49"/>
      <c r="G1" s="49"/>
      <c r="H1" s="49"/>
    </row>
    <row r="2" spans="1:8" s="1" customFormat="1" ht="14.25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8.75" customHeight="1">
      <c r="A3" s="8"/>
      <c r="B3" s="8"/>
      <c r="C3" s="8"/>
      <c r="D3" s="8"/>
      <c r="E3" s="8"/>
      <c r="F3" s="8"/>
      <c r="G3" s="8"/>
      <c r="H3" s="51" t="s">
        <v>23</v>
      </c>
    </row>
    <row r="4" spans="1:8" s="1" customFormat="1" ht="18.75" customHeight="1">
      <c r="A4" s="10" t="s">
        <v>2</v>
      </c>
      <c r="B4" s="10"/>
      <c r="C4" s="10"/>
      <c r="D4" s="52"/>
      <c r="E4" s="10"/>
      <c r="F4" s="10"/>
      <c r="G4" s="10"/>
      <c r="H4" s="53" t="s">
        <v>3</v>
      </c>
    </row>
    <row r="5" spans="1:8" s="1" customFormat="1" ht="35.25" customHeight="1">
      <c r="A5" s="13" t="s">
        <v>4</v>
      </c>
      <c r="B5" s="13" t="s">
        <v>24</v>
      </c>
      <c r="C5" s="14" t="s">
        <v>25</v>
      </c>
      <c r="D5" s="14" t="s">
        <v>26</v>
      </c>
      <c r="E5" s="13" t="s">
        <v>4</v>
      </c>
      <c r="F5" s="14" t="s">
        <v>24</v>
      </c>
      <c r="G5" s="14" t="s">
        <v>25</v>
      </c>
      <c r="H5" s="14" t="s">
        <v>26</v>
      </c>
    </row>
    <row r="6" spans="1:8" s="1" customFormat="1" ht="27" customHeight="1">
      <c r="A6" s="20" t="s">
        <v>27</v>
      </c>
      <c r="B6" s="54">
        <f aca="true" t="shared" si="0" ref="B6:B8">C6+D6</f>
        <v>511271066.77000004</v>
      </c>
      <c r="C6" s="54">
        <f>C7+C8</f>
        <v>321355779.73</v>
      </c>
      <c r="D6" s="54">
        <f>D7+D8</f>
        <v>189915287.04000002</v>
      </c>
      <c r="E6" s="20" t="s">
        <v>28</v>
      </c>
      <c r="F6" s="54">
        <f aca="true" t="shared" si="1" ref="F6:F9">G6+H6</f>
        <v>487042946.81000006</v>
      </c>
      <c r="G6" s="54">
        <f>G7+G8+G9+G10</f>
        <v>282420779.16</v>
      </c>
      <c r="H6" s="54">
        <f>H7+H8+H9</f>
        <v>204622167.65</v>
      </c>
    </row>
    <row r="7" spans="1:8" s="1" customFormat="1" ht="27" customHeight="1">
      <c r="A7" s="20" t="s">
        <v>29</v>
      </c>
      <c r="B7" s="54">
        <f t="shared" si="0"/>
        <v>416253435.87</v>
      </c>
      <c r="C7" s="17">
        <v>321355779.73</v>
      </c>
      <c r="D7" s="17">
        <v>94897656.14</v>
      </c>
      <c r="E7" s="20" t="s">
        <v>30</v>
      </c>
      <c r="F7" s="54">
        <f t="shared" si="1"/>
        <v>270621047.08</v>
      </c>
      <c r="G7" s="17">
        <v>251190198.77</v>
      </c>
      <c r="H7" s="17">
        <v>19430848.31</v>
      </c>
    </row>
    <row r="8" spans="1:8" s="1" customFormat="1" ht="27" customHeight="1">
      <c r="A8" s="55" t="s">
        <v>31</v>
      </c>
      <c r="B8" s="56">
        <f t="shared" si="0"/>
        <v>95017630.9</v>
      </c>
      <c r="C8" s="17">
        <v>0</v>
      </c>
      <c r="D8" s="17">
        <v>95017630.9</v>
      </c>
      <c r="E8" s="20" t="s">
        <v>32</v>
      </c>
      <c r="F8" s="56">
        <f t="shared" si="1"/>
        <v>192827183.77</v>
      </c>
      <c r="G8" s="22">
        <v>7635864.43</v>
      </c>
      <c r="H8" s="17">
        <v>185191319.34</v>
      </c>
    </row>
    <row r="9" spans="1:8" s="1" customFormat="1" ht="27" customHeight="1">
      <c r="A9" s="57" t="s">
        <v>33</v>
      </c>
      <c r="B9" s="58">
        <f>C9</f>
        <v>4950000</v>
      </c>
      <c r="C9" s="17">
        <v>4950000</v>
      </c>
      <c r="D9" s="25" t="s">
        <v>17</v>
      </c>
      <c r="E9" s="20" t="s">
        <v>34</v>
      </c>
      <c r="F9" s="58">
        <f t="shared" si="1"/>
        <v>2505423.21</v>
      </c>
      <c r="G9" s="24">
        <v>2505423.21</v>
      </c>
      <c r="H9" s="17">
        <v>0</v>
      </c>
    </row>
    <row r="10" spans="1:8" s="1" customFormat="1" ht="27" customHeight="1">
      <c r="A10" s="59" t="s">
        <v>35</v>
      </c>
      <c r="B10" s="54">
        <f>C10</f>
        <v>0</v>
      </c>
      <c r="C10" s="17">
        <v>0</v>
      </c>
      <c r="D10" s="60" t="s">
        <v>17</v>
      </c>
      <c r="E10" s="20" t="s">
        <v>36</v>
      </c>
      <c r="F10" s="54">
        <f>G10</f>
        <v>21089292.75</v>
      </c>
      <c r="G10" s="17">
        <v>21089292.75</v>
      </c>
      <c r="H10" s="25" t="s">
        <v>17</v>
      </c>
    </row>
    <row r="11" spans="1:8" s="1" customFormat="1" ht="27" customHeight="1">
      <c r="A11" s="20" t="s">
        <v>37</v>
      </c>
      <c r="B11" s="54">
        <f aca="true" t="shared" si="2" ref="B11:B16">C11+D11</f>
        <v>23783437.8</v>
      </c>
      <c r="C11" s="17">
        <v>22147848.42</v>
      </c>
      <c r="D11" s="17">
        <v>1635589.38</v>
      </c>
      <c r="E11" s="20" t="s">
        <v>38</v>
      </c>
      <c r="F11" s="54">
        <f>H11</f>
        <v>2819623.57</v>
      </c>
      <c r="G11" s="25" t="s">
        <v>17</v>
      </c>
      <c r="H11" s="17">
        <v>2819623.57</v>
      </c>
    </row>
    <row r="12" spans="1:8" s="1" customFormat="1" ht="27" customHeight="1">
      <c r="A12" s="20" t="s">
        <v>39</v>
      </c>
      <c r="B12" s="54">
        <f>D12</f>
        <v>2657861.25</v>
      </c>
      <c r="C12" s="60"/>
      <c r="D12" s="17">
        <v>2657861.25</v>
      </c>
      <c r="E12" s="20" t="s">
        <v>40</v>
      </c>
      <c r="F12" s="54">
        <f aca="true" t="shared" si="3" ref="F12:F16">G12+H12</f>
        <v>21845376</v>
      </c>
      <c r="G12" s="17">
        <v>21845376</v>
      </c>
      <c r="H12" s="17">
        <v>0</v>
      </c>
    </row>
    <row r="13" spans="1:8" s="1" customFormat="1" ht="27" customHeight="1">
      <c r="A13" s="20" t="s">
        <v>41</v>
      </c>
      <c r="B13" s="54">
        <f t="shared" si="2"/>
        <v>66715194.61</v>
      </c>
      <c r="C13" s="17">
        <v>3367675.85</v>
      </c>
      <c r="D13" s="17">
        <v>63347518.76</v>
      </c>
      <c r="E13" s="25" t="s">
        <v>17</v>
      </c>
      <c r="F13" s="25" t="s">
        <v>17</v>
      </c>
      <c r="G13" s="25" t="s">
        <v>17</v>
      </c>
      <c r="H13" s="25" t="s">
        <v>17</v>
      </c>
    </row>
    <row r="14" spans="1:8" s="1" customFormat="1" ht="27" customHeight="1">
      <c r="A14" s="20" t="s">
        <v>42</v>
      </c>
      <c r="B14" s="54">
        <f>B6+B9+B11+B12+B13</f>
        <v>609377560.4300001</v>
      </c>
      <c r="C14" s="54">
        <f>C6+C9+C11+C13</f>
        <v>351821304.00000006</v>
      </c>
      <c r="D14" s="54">
        <f>D6+D11+D12+D13</f>
        <v>257556256.43</v>
      </c>
      <c r="E14" s="20" t="s">
        <v>43</v>
      </c>
      <c r="F14" s="54">
        <f>F6+F11+F12</f>
        <v>511707946.38000005</v>
      </c>
      <c r="G14" s="54">
        <f>G6+G12</f>
        <v>304266155.16</v>
      </c>
      <c r="H14" s="54">
        <f>H6+H11+H12</f>
        <v>207441791.22</v>
      </c>
    </row>
    <row r="15" spans="1:8" s="1" customFormat="1" ht="27" customHeight="1">
      <c r="A15" s="20" t="s">
        <v>44</v>
      </c>
      <c r="B15" s="54">
        <f t="shared" si="2"/>
        <v>0</v>
      </c>
      <c r="C15" s="17">
        <v>0</v>
      </c>
      <c r="D15" s="17">
        <v>0</v>
      </c>
      <c r="E15" s="20" t="s">
        <v>45</v>
      </c>
      <c r="F15" s="54">
        <f t="shared" si="3"/>
        <v>0</v>
      </c>
      <c r="G15" s="17">
        <v>0</v>
      </c>
      <c r="H15" s="17">
        <v>0</v>
      </c>
    </row>
    <row r="16" spans="1:8" s="1" customFormat="1" ht="27" customHeight="1">
      <c r="A16" s="20" t="s">
        <v>46</v>
      </c>
      <c r="B16" s="54">
        <f t="shared" si="2"/>
        <v>78190000</v>
      </c>
      <c r="C16" s="17">
        <v>78190000</v>
      </c>
      <c r="D16" s="17">
        <v>0</v>
      </c>
      <c r="E16" s="20" t="s">
        <v>47</v>
      </c>
      <c r="F16" s="54">
        <f t="shared" si="3"/>
        <v>25030000</v>
      </c>
      <c r="G16" s="17">
        <v>25030000</v>
      </c>
      <c r="H16" s="17">
        <v>0</v>
      </c>
    </row>
    <row r="17" spans="1:8" s="1" customFormat="1" ht="27" customHeight="1">
      <c r="A17" s="61" t="s">
        <v>48</v>
      </c>
      <c r="B17" s="54">
        <f aca="true" t="shared" si="4" ref="B17:H17">B14+B15+B16</f>
        <v>687567560.4300001</v>
      </c>
      <c r="C17" s="54">
        <f t="shared" si="4"/>
        <v>430011304.00000006</v>
      </c>
      <c r="D17" s="54">
        <f t="shared" si="4"/>
        <v>257556256.43</v>
      </c>
      <c r="E17" s="20" t="s">
        <v>49</v>
      </c>
      <c r="F17" s="54">
        <f t="shared" si="4"/>
        <v>536737946.38000005</v>
      </c>
      <c r="G17" s="54">
        <f t="shared" si="4"/>
        <v>329296155.16</v>
      </c>
      <c r="H17" s="54">
        <f t="shared" si="4"/>
        <v>207441791.22</v>
      </c>
    </row>
    <row r="18" spans="1:8" s="1" customFormat="1" ht="27" customHeight="1">
      <c r="A18" s="27" t="s">
        <v>17</v>
      </c>
      <c r="B18" s="27" t="s">
        <v>17</v>
      </c>
      <c r="C18" s="27" t="s">
        <v>17</v>
      </c>
      <c r="D18" s="27" t="s">
        <v>17</v>
      </c>
      <c r="E18" s="20" t="s">
        <v>50</v>
      </c>
      <c r="F18" s="54">
        <f>B17-F17</f>
        <v>150829614.05</v>
      </c>
      <c r="G18" s="54">
        <f>C17-G17</f>
        <v>100715148.84000003</v>
      </c>
      <c r="H18" s="54">
        <f>D17-H17</f>
        <v>50114465.21000001</v>
      </c>
    </row>
    <row r="19" spans="1:8" s="1" customFormat="1" ht="27" customHeight="1">
      <c r="A19" s="57" t="s">
        <v>51</v>
      </c>
      <c r="B19" s="58">
        <f>C19+D19</f>
        <v>1118414546.08</v>
      </c>
      <c r="C19" s="24">
        <v>736395987.81</v>
      </c>
      <c r="D19" s="24">
        <v>382018558.27</v>
      </c>
      <c r="E19" s="20" t="s">
        <v>52</v>
      </c>
      <c r="F19" s="54">
        <f>B19+F18</f>
        <v>1269244160.1299999</v>
      </c>
      <c r="G19" s="54">
        <f>C19+G18</f>
        <v>837111136.65</v>
      </c>
      <c r="H19" s="54">
        <f>D19+H18</f>
        <v>432133023.48</v>
      </c>
    </row>
    <row r="20" spans="1:8" s="1" customFormat="1" ht="27" customHeight="1">
      <c r="A20" s="25" t="s">
        <v>53</v>
      </c>
      <c r="B20" s="54">
        <f aca="true" t="shared" si="5" ref="B20:H20">B17+B19</f>
        <v>1805982106.51</v>
      </c>
      <c r="C20" s="54">
        <f t="shared" si="5"/>
        <v>1166407291.81</v>
      </c>
      <c r="D20" s="54">
        <f t="shared" si="5"/>
        <v>639574814.7</v>
      </c>
      <c r="E20" s="25" t="s">
        <v>53</v>
      </c>
      <c r="F20" s="54">
        <f t="shared" si="5"/>
        <v>1805982106.51</v>
      </c>
      <c r="G20" s="54">
        <f t="shared" si="5"/>
        <v>1166407291.81</v>
      </c>
      <c r="H20" s="54">
        <f t="shared" si="5"/>
        <v>639574814.7</v>
      </c>
    </row>
    <row r="21" spans="1:8" s="1" customFormat="1" ht="27" customHeight="1">
      <c r="A21" s="45"/>
      <c r="B21" s="45"/>
      <c r="C21" s="45"/>
      <c r="D21" s="45"/>
      <c r="E21" s="62"/>
      <c r="F21" s="62"/>
      <c r="G21" s="62"/>
      <c r="H21" s="47" t="s">
        <v>54</v>
      </c>
    </row>
  </sheetData>
  <sheetProtection/>
  <mergeCells count="1">
    <mergeCell ref="A1:H1"/>
  </mergeCells>
  <printOptions/>
  <pageMargins left="0.4722222222222222" right="0.3541666666666667" top="0.8263888888888888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E9" sqref="E9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55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56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57</v>
      </c>
      <c r="B4" s="14" t="s">
        <v>58</v>
      </c>
      <c r="C4" s="13" t="s">
        <v>57</v>
      </c>
      <c r="D4" s="15" t="s">
        <v>58</v>
      </c>
    </row>
    <row r="5" spans="1:4" s="1" customFormat="1" ht="30" customHeight="1">
      <c r="A5" s="16" t="s">
        <v>27</v>
      </c>
      <c r="B5" s="17"/>
      <c r="C5" s="18" t="s">
        <v>28</v>
      </c>
      <c r="D5" s="19">
        <f>D6+D7</f>
        <v>0</v>
      </c>
    </row>
    <row r="6" spans="1:4" s="1" customFormat="1" ht="30" customHeight="1">
      <c r="A6" s="16" t="s">
        <v>59</v>
      </c>
      <c r="B6" s="17">
        <v>0</v>
      </c>
      <c r="C6" s="20" t="s">
        <v>60</v>
      </c>
      <c r="D6" s="17"/>
    </row>
    <row r="7" spans="1:4" s="1" customFormat="1" ht="30" customHeight="1">
      <c r="A7" s="16" t="s">
        <v>61</v>
      </c>
      <c r="B7" s="17"/>
      <c r="C7" s="20" t="s">
        <v>62</v>
      </c>
      <c r="D7" s="17"/>
    </row>
    <row r="8" spans="1:4" s="1" customFormat="1" ht="30" customHeight="1">
      <c r="A8" s="21" t="s">
        <v>63</v>
      </c>
      <c r="B8" s="22"/>
      <c r="C8" s="20" t="s">
        <v>64</v>
      </c>
      <c r="D8" s="17"/>
    </row>
    <row r="9" spans="1:4" s="1" customFormat="1" ht="30" customHeight="1">
      <c r="A9" s="23" t="s">
        <v>33</v>
      </c>
      <c r="B9" s="24"/>
      <c r="C9" s="20" t="s">
        <v>40</v>
      </c>
      <c r="D9" s="17"/>
    </row>
    <row r="10" spans="1:4" s="1" customFormat="1" ht="30" customHeight="1">
      <c r="A10" s="16" t="s">
        <v>65</v>
      </c>
      <c r="B10" s="17"/>
      <c r="C10" s="25" t="s">
        <v>17</v>
      </c>
      <c r="D10" s="25" t="s">
        <v>17</v>
      </c>
    </row>
    <row r="11" spans="1:4" s="1" customFormat="1" ht="30" customHeight="1">
      <c r="A11" s="26" t="s">
        <v>66</v>
      </c>
      <c r="B11" s="22">
        <v>0</v>
      </c>
      <c r="C11" s="27" t="s">
        <v>17</v>
      </c>
      <c r="D11" s="27" t="s">
        <v>17</v>
      </c>
    </row>
    <row r="12" spans="1:4" s="1" customFormat="1" ht="30" customHeight="1">
      <c r="A12" s="28" t="s">
        <v>37</v>
      </c>
      <c r="B12" s="24">
        <v>97836.46</v>
      </c>
      <c r="C12" s="29" t="s">
        <v>17</v>
      </c>
      <c r="D12" s="29" t="s">
        <v>17</v>
      </c>
    </row>
    <row r="13" spans="1:4" s="1" customFormat="1" ht="30" customHeight="1">
      <c r="A13" s="23" t="s">
        <v>67</v>
      </c>
      <c r="B13" s="30"/>
      <c r="C13" s="31" t="s">
        <v>17</v>
      </c>
      <c r="D13" s="27" t="s">
        <v>17</v>
      </c>
    </row>
    <row r="14" spans="1:4" s="1" customFormat="1" ht="30" customHeight="1">
      <c r="A14" s="32" t="s">
        <v>68</v>
      </c>
      <c r="B14" s="19">
        <f>B5+B9+B12+B13</f>
        <v>97836.46</v>
      </c>
      <c r="C14" s="33" t="s">
        <v>43</v>
      </c>
      <c r="D14" s="19">
        <f>D5+D8+D9</f>
        <v>0</v>
      </c>
    </row>
    <row r="15" spans="1:4" s="1" customFormat="1" ht="30" customHeight="1">
      <c r="A15" s="16" t="s">
        <v>69</v>
      </c>
      <c r="B15" s="34">
        <v>0</v>
      </c>
      <c r="C15" s="35" t="s">
        <v>45</v>
      </c>
      <c r="D15" s="17">
        <v>0</v>
      </c>
    </row>
    <row r="16" spans="1:4" s="1" customFormat="1" ht="30" customHeight="1">
      <c r="A16" s="16" t="s">
        <v>70</v>
      </c>
      <c r="B16" s="30">
        <v>158571400</v>
      </c>
      <c r="C16" s="35" t="s">
        <v>47</v>
      </c>
      <c r="D16" s="22">
        <v>4831400</v>
      </c>
    </row>
    <row r="17" spans="1:4" s="1" customFormat="1" ht="30" customHeight="1">
      <c r="A17" s="36" t="s">
        <v>71</v>
      </c>
      <c r="B17" s="37">
        <f>B14+B15+B16</f>
        <v>158669236.46</v>
      </c>
      <c r="C17" s="18" t="s">
        <v>49</v>
      </c>
      <c r="D17" s="38">
        <f>D14+D15+D16</f>
        <v>4831400</v>
      </c>
    </row>
    <row r="18" spans="1:4" s="1" customFormat="1" ht="30" customHeight="1">
      <c r="A18" s="39" t="s">
        <v>17</v>
      </c>
      <c r="B18" s="39" t="s">
        <v>17</v>
      </c>
      <c r="C18" s="40" t="s">
        <v>50</v>
      </c>
      <c r="D18" s="38">
        <f>B17-D17</f>
        <v>153837836.46</v>
      </c>
    </row>
    <row r="19" spans="1:4" s="1" customFormat="1" ht="30" customHeight="1">
      <c r="A19" s="23" t="s">
        <v>72</v>
      </c>
      <c r="B19" s="41">
        <v>4831430.12</v>
      </c>
      <c r="C19" s="42" t="s">
        <v>52</v>
      </c>
      <c r="D19" s="38">
        <f>B19+D18</f>
        <v>158669266.58</v>
      </c>
    </row>
    <row r="20" spans="1:4" s="1" customFormat="1" ht="30" customHeight="1">
      <c r="A20" s="43" t="s">
        <v>73</v>
      </c>
      <c r="B20" s="37">
        <f>B17+B19</f>
        <v>163500666.58</v>
      </c>
      <c r="C20" s="44" t="s">
        <v>74</v>
      </c>
      <c r="D20" s="38">
        <f>D17+D19</f>
        <v>163500666.58</v>
      </c>
    </row>
    <row r="21" spans="1:4" s="1" customFormat="1" ht="30" customHeight="1">
      <c r="A21" s="45"/>
      <c r="B21" s="4"/>
      <c r="C21" s="46"/>
      <c r="D21" s="47" t="s">
        <v>75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