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 firstSheet="8" activeTab="11"/>
  </bookViews>
  <sheets>
    <sheet name="社会保险基金资产负债表" sheetId="3" r:id="rId1"/>
    <sheet name="社会保险基金决算收支总表" sheetId="4" r:id="rId2"/>
    <sheet name="职工基本医疗保险基金收支表" sheetId="8" r:id="rId3"/>
    <sheet name="城乡居民基本医疗保险基金收支表" sheetId="9" r:id="rId4"/>
    <sheet name="社会保障基金财政专户资产负债表" sheetId="12" r:id="rId5"/>
    <sheet name="社会保障基金财政专户收支表" sheetId="13" r:id="rId6"/>
    <sheet name="财政对社会保险基金补助资金情况" sheetId="14" r:id="rId7"/>
    <sheet name="职工基本医疗保险补充资料表" sheetId="16" r:id="rId8"/>
    <sheet name="居民基本医疗保险补充资料表" sheetId="17" r:id="rId9"/>
    <sheet name="公务员医疗补助情况表" sheetId="21" r:id="rId10"/>
    <sheet name="社会保险补充资料表" sheetId="22" r:id="rId11"/>
    <sheet name="社会保险补充资料表续" sheetId="23" r:id="rId12"/>
  </sheets>
  <calcPr calcId="144525"/>
</workbook>
</file>

<file path=xl/sharedStrings.xml><?xml version="1.0" encoding="utf-8"?>
<sst xmlns="http://schemas.openxmlformats.org/spreadsheetml/2006/main" count="510" uniqueCount="270">
  <si>
    <t>2020年社会保险基金资产负债表</t>
  </si>
  <si>
    <t>市本级</t>
  </si>
  <si>
    <t>项      目</t>
  </si>
  <si>
    <t>合      计</t>
  </si>
  <si>
    <t>职工基本医疗保险（含生育保险）基金</t>
  </si>
  <si>
    <t>城乡居民基本医疗保险基金</t>
  </si>
  <si>
    <t>年初数</t>
  </si>
  <si>
    <t>年末数</t>
  </si>
  <si>
    <t>一、资产</t>
  </si>
  <si>
    <t xml:space="preserve">    库存现金</t>
  </si>
  <si>
    <t xml:space="preserve">    支出户存款</t>
  </si>
  <si>
    <t xml:space="preserve">    财政专户存款</t>
  </si>
  <si>
    <t xml:space="preserve">    暂付款</t>
  </si>
  <si>
    <t xml:space="preserve">    债券投资</t>
  </si>
  <si>
    <t xml:space="preserve">    委托投资</t>
  </si>
  <si>
    <t>×</t>
  </si>
  <si>
    <t>二、负债</t>
  </si>
  <si>
    <t xml:space="preserve">    借入款项</t>
  </si>
  <si>
    <t xml:space="preserve">    暂收款</t>
  </si>
  <si>
    <t>三、基金</t>
  </si>
  <si>
    <t>2020年社会保险基金收支决算总表</t>
  </si>
  <si>
    <t>单位：元</t>
  </si>
  <si>
    <t>项        目</t>
  </si>
  <si>
    <t>合计</t>
  </si>
  <si>
    <t>职工基本医疗保险
（含生育保险）基金</t>
  </si>
  <si>
    <t>城乡居民基本
医疗保险基金</t>
  </si>
  <si>
    <t>一、收入</t>
  </si>
  <si>
    <t xml:space="preserve">    其中：1.社会保险费收入</t>
  </si>
  <si>
    <t xml:space="preserve">          2.财政补贴收入</t>
  </si>
  <si>
    <t xml:space="preserve">          3.利息收入</t>
  </si>
  <si>
    <t xml:space="preserve">          4.委托投资收益</t>
  </si>
  <si>
    <t xml:space="preserve">          5.转移收入</t>
  </si>
  <si>
    <t xml:space="preserve">          6.其他收入</t>
  </si>
  <si>
    <t xml:space="preserve">          7.中央调剂资金收入(省级专用)</t>
  </si>
  <si>
    <t xml:space="preserve">          8.中央调剂基金收入(中央专用)</t>
  </si>
  <si>
    <t>二、支出</t>
  </si>
  <si>
    <t xml:space="preserve">    其中：1.社会保险待遇支出</t>
  </si>
  <si>
    <t xml:space="preserve">          2.转移支出</t>
  </si>
  <si>
    <t xml:space="preserve">          3.其他支出</t>
  </si>
  <si>
    <t xml:space="preserve">          4.中央调剂基金支出(中央专用)</t>
  </si>
  <si>
    <t xml:space="preserve">          5.中央调剂资金支出(省级专用)</t>
  </si>
  <si>
    <t>三、本年收支结余</t>
  </si>
  <si>
    <t>四、年末滚存结余</t>
  </si>
  <si>
    <t>2020年职工基本医疗保险（含生育保险）基金收支决算表</t>
  </si>
  <si>
    <t>小      计</t>
  </si>
  <si>
    <t>基本医疗保险统筹基金（含单建统筹）</t>
  </si>
  <si>
    <t>基本医疗保险
个人账户基金</t>
  </si>
  <si>
    <t>一、基本医疗保险费收入</t>
  </si>
  <si>
    <t>一、基本医疗保险待遇支出</t>
  </si>
  <si>
    <t xml:space="preserve">    其中：单位缴费</t>
  </si>
  <si>
    <t>　  其中：住院费用支出</t>
  </si>
  <si>
    <t xml:space="preserve">          个人缴费</t>
  </si>
  <si>
    <t>　        门诊费用支出</t>
  </si>
  <si>
    <t>二、财政补贴收入</t>
  </si>
  <si>
    <t xml:space="preserve">          生育医疗费用支出</t>
  </si>
  <si>
    <t>三、利息收入</t>
  </si>
  <si>
    <t xml:space="preserve">          生育津贴支出</t>
  </si>
  <si>
    <t>四、转移收入</t>
  </si>
  <si>
    <t>二、转移支出</t>
  </si>
  <si>
    <t>五、其他收入</t>
  </si>
  <si>
    <t>三、其他支出</t>
  </si>
  <si>
    <t>六、本年收入小计</t>
  </si>
  <si>
    <t>四、本年支出小计</t>
  </si>
  <si>
    <t>七、上级补助收入</t>
  </si>
  <si>
    <t>五、补助下级支出</t>
  </si>
  <si>
    <t>八、下级上解收入</t>
  </si>
  <si>
    <t>六、上解上级支出</t>
  </si>
  <si>
    <t>九、本年收入合计</t>
  </si>
  <si>
    <t>七、本年支出合计</t>
  </si>
  <si>
    <t>八、本年收支结余</t>
  </si>
  <si>
    <t>十、上年结余</t>
  </si>
  <si>
    <t>九、年末滚存结余</t>
  </si>
  <si>
    <t>总      计</t>
  </si>
  <si>
    <t>2020年城乡居民基本医疗保险基金收支决算表</t>
  </si>
  <si>
    <t>项          目</t>
  </si>
  <si>
    <t>金    额</t>
  </si>
  <si>
    <t>项目</t>
  </si>
  <si>
    <t xml:space="preserve">    其中：集体扶持收入</t>
  </si>
  <si>
    <t>　　其中：住院费用支出</t>
  </si>
  <si>
    <t xml:space="preserve">          城乡医疗救助资助收入</t>
  </si>
  <si>
    <t xml:space="preserve">          门诊费用支出</t>
  </si>
  <si>
    <t xml:space="preserve">          财政为困难人员代缴收入</t>
  </si>
  <si>
    <t>二、大病保险支出</t>
  </si>
  <si>
    <t xml:space="preserve">      其中：按规定标准补助收入</t>
  </si>
  <si>
    <t>四、其他收入</t>
  </si>
  <si>
    <t>五、本年收入小计</t>
  </si>
  <si>
    <t>六、上级补助收入</t>
  </si>
  <si>
    <t>七、下级上解收入</t>
  </si>
  <si>
    <t>八、本年收入合计</t>
  </si>
  <si>
    <t>九、上年结余</t>
  </si>
  <si>
    <t>总        计</t>
  </si>
  <si>
    <t>总         计</t>
  </si>
  <si>
    <t>2020年社会保障基金财政专户资产负债表</t>
  </si>
  <si>
    <t xml:space="preserve"> 社决10表</t>
  </si>
  <si>
    <t>项     目</t>
  </si>
  <si>
    <t>合　　计</t>
  </si>
  <si>
    <t>一、年初数</t>
  </si>
  <si>
    <t xml:space="preserve">   (一)资产合计</t>
  </si>
  <si>
    <t xml:space="preserve">       1.银行存款</t>
  </si>
  <si>
    <t xml:space="preserve">         其中：定期存款</t>
  </si>
  <si>
    <t xml:space="preserve">       2.暂付款</t>
  </si>
  <si>
    <t xml:space="preserve">       3.债券投资</t>
  </si>
  <si>
    <t xml:space="preserve">       4.委托投资</t>
  </si>
  <si>
    <t xml:space="preserve">   (二)负债合计</t>
  </si>
  <si>
    <t xml:space="preserve">       1.借入款项</t>
  </si>
  <si>
    <t xml:space="preserve">       2.暂收款</t>
  </si>
  <si>
    <t xml:space="preserve">   (三)基金</t>
  </si>
  <si>
    <t>二、年末数</t>
  </si>
  <si>
    <t>2020年社会保障基金财政专户收支决算表</t>
  </si>
  <si>
    <t>一、上年结余</t>
  </si>
  <si>
    <t>二、本年收入</t>
  </si>
  <si>
    <t xml:space="preserve">    1.社会保险费收入</t>
  </si>
  <si>
    <t xml:space="preserve">      其中：税务征缴收入</t>
  </si>
  <si>
    <t xml:space="preserve">            经办机构征缴收入</t>
  </si>
  <si>
    <t xml:space="preserve">            代缴收入</t>
  </si>
  <si>
    <t xml:space="preserve">     2.财政补贴收入</t>
  </si>
  <si>
    <t xml:space="preserve">     3.利息收入</t>
  </si>
  <si>
    <t xml:space="preserve">     4.委托投资收益</t>
  </si>
  <si>
    <t>三、本年支出</t>
  </si>
  <si>
    <t xml:space="preserve">     其中：社会保险待遇支出</t>
  </si>
  <si>
    <t>四、本年收支结余</t>
  </si>
  <si>
    <t>五、年末滚存结余</t>
  </si>
  <si>
    <t>2020年财政对社会保险基金补助情况表</t>
  </si>
  <si>
    <t>社决附01表</t>
  </si>
  <si>
    <t xml:space="preserve">项      目  </t>
  </si>
  <si>
    <t>一、上年预算结转</t>
  </si>
  <si>
    <t>　 （一）省级</t>
  </si>
  <si>
    <t>　 （二）地级</t>
  </si>
  <si>
    <t>　 （三）县级</t>
  </si>
  <si>
    <t>二、本年预算安排</t>
  </si>
  <si>
    <t xml:space="preserve">   （一）中央级</t>
  </si>
  <si>
    <t>　 （二）省级</t>
  </si>
  <si>
    <t>　 （三）地级</t>
  </si>
  <si>
    <t>　 （四）县级</t>
  </si>
  <si>
    <t>三、本年预算支出</t>
  </si>
  <si>
    <t>四、本年预算结转</t>
  </si>
  <si>
    <t>2020年职工基本医疗保险补充资料表</t>
  </si>
  <si>
    <t>单位</t>
  </si>
  <si>
    <t>数      量</t>
  </si>
  <si>
    <t>一、参保人员年末数</t>
  </si>
  <si>
    <t>人</t>
  </si>
  <si>
    <t xml:space="preserve">    (三)本年预缴以后年度基本医疗保险费</t>
  </si>
  <si>
    <t>元</t>
  </si>
  <si>
    <t xml:space="preserve">    (一)在职职工</t>
  </si>
  <si>
    <t xml:space="preserve">    (四)一次性补缴以前年度基本医疗保险费</t>
  </si>
  <si>
    <t xml:space="preserve">    (二)退休人员</t>
  </si>
  <si>
    <t>五、医疗费用支付情况</t>
  </si>
  <si>
    <t>二、缴费人数</t>
  </si>
  <si>
    <t xml:space="preserve">    (一)医保基金应付金额</t>
  </si>
  <si>
    <t>三、缴费基数总额</t>
  </si>
  <si>
    <t xml:space="preserve">    (二)医保基金实付金额</t>
  </si>
  <si>
    <t xml:space="preserve">    (一)单位</t>
  </si>
  <si>
    <t xml:space="preserve">    (三)医保基金未付金额</t>
  </si>
  <si>
    <t xml:space="preserve">    (二)个人</t>
  </si>
  <si>
    <t>六、统筹基金待遇享受情况</t>
  </si>
  <si>
    <t>四、保险费缴纳情况</t>
  </si>
  <si>
    <t xml:space="preserve">    (一)参保人员住院人数</t>
  </si>
  <si>
    <t xml:space="preserve">    (一)缴纳当年基本医疗保险费</t>
  </si>
  <si>
    <t xml:space="preserve">    (二)参保人员门诊人数</t>
  </si>
  <si>
    <t>　  (二)欠费情况</t>
  </si>
  <si>
    <t xml:space="preserve">    (三)享受生育医疗费用报销人数</t>
  </si>
  <si>
    <t xml:space="preserve">        1.上年末累计欠费</t>
  </si>
  <si>
    <t xml:space="preserve">    (四)享受生育津贴人数</t>
  </si>
  <si>
    <t xml:space="preserve">        2.本年补缴以前年度欠费</t>
  </si>
  <si>
    <t>七、基金暂存其他账户存款年末数</t>
  </si>
  <si>
    <t xml:space="preserve">        3.本年新增欠费</t>
  </si>
  <si>
    <t xml:space="preserve">    (一)经办机构收入户</t>
  </si>
  <si>
    <t xml:space="preserve">        4.年末累计欠费</t>
  </si>
  <si>
    <t xml:space="preserve">    (二)国库户</t>
  </si>
  <si>
    <t>2020年城乡居民基本医疗保险补充资料表</t>
  </si>
  <si>
    <t xml:space="preserve">项      目 </t>
  </si>
  <si>
    <t>六、大病保险情况</t>
  </si>
  <si>
    <t xml:space="preserve">    其中：代缴费人数</t>
  </si>
  <si>
    <t xml:space="preserve">    (一)资金情况</t>
  </si>
  <si>
    <t>二、享受待遇人数</t>
  </si>
  <si>
    <t xml:space="preserve">        1.上年结余</t>
  </si>
  <si>
    <t>三、保险费缴纳情况</t>
  </si>
  <si>
    <t xml:space="preserve">        2.本年筹集</t>
  </si>
  <si>
    <t xml:space="preserve">    (一)缴纳当年医疗保险费</t>
  </si>
  <si>
    <t xml:space="preserve">        3.本年支出</t>
  </si>
  <si>
    <t xml:space="preserve">    (二)预收下年度医疗保险费</t>
  </si>
  <si>
    <t xml:space="preserve">          其中：大病保险待遇支出</t>
  </si>
  <si>
    <t>四、医疗费用支付情况</t>
  </si>
  <si>
    <t xml:space="preserve">                大病保险承办/经办管理费用支出</t>
  </si>
  <si>
    <t xml:space="preserve">        4.当年收支结余</t>
  </si>
  <si>
    <t xml:space="preserve">        5.年末滚存结余</t>
  </si>
  <si>
    <t xml:space="preserve">    (二)人数情况</t>
  </si>
  <si>
    <t>五、基金暂存其他账户存款年末数</t>
  </si>
  <si>
    <t xml:space="preserve">        1.大病保险覆盖人数</t>
  </si>
  <si>
    <t xml:space="preserve">        2.享受大病保险待遇人数</t>
  </si>
  <si>
    <t>2020年公务员医疗补助情况表</t>
  </si>
  <si>
    <t>社决附08表</t>
  </si>
  <si>
    <t>一、公务员医疗补助收支情况</t>
  </si>
  <si>
    <t xml:space="preserve">    （一）上年结余</t>
  </si>
  <si>
    <t xml:space="preserve">    （二）本年收入</t>
  </si>
  <si>
    <t xml:space="preserve">    （三）本年支出</t>
  </si>
  <si>
    <t xml:space="preserve">    （四）本年收支结余</t>
  </si>
  <si>
    <t xml:space="preserve">    （五）年末滚存结余</t>
  </si>
  <si>
    <t>二、公务员医疗补助参保人员年末数</t>
  </si>
  <si>
    <t>第 19 页</t>
  </si>
  <si>
    <t>2020年社会保险补充资料表</t>
  </si>
  <si>
    <t>单位:人、元、元/年</t>
  </si>
  <si>
    <t>全年平均数</t>
  </si>
  <si>
    <t>一、企业职工基本养老保险</t>
  </si>
  <si>
    <t xml:space="preserve">  （二）缴费人数</t>
  </si>
  <si>
    <t xml:space="preserve">  （一）参保人数</t>
  </si>
  <si>
    <t xml:space="preserve">  （三）缴费费率(%)</t>
  </si>
  <si>
    <t xml:space="preserve">        1.在职职工</t>
  </si>
  <si>
    <t xml:space="preserve">  （四）人均缴费工资基数</t>
  </si>
  <si>
    <t xml:space="preserve">          其中：以个人身份参保</t>
  </si>
  <si>
    <t>四、职工基本医疗保险</t>
  </si>
  <si>
    <t xml:space="preserve">        2.离退休人员</t>
  </si>
  <si>
    <t xml:space="preserve">         （1）离休人员</t>
  </si>
  <si>
    <t>　　     （2）退休、退职人员</t>
  </si>
  <si>
    <t xml:space="preserve">        2.退休人员</t>
  </si>
  <si>
    <t xml:space="preserve">        其中：以个人身份参保</t>
  </si>
  <si>
    <t xml:space="preserve">  （三）缴费费率（%）</t>
  </si>
  <si>
    <t xml:space="preserve">        1.单位缴费费率(%)</t>
  </si>
  <si>
    <t xml:space="preserve">        1.单位缴费费率</t>
  </si>
  <si>
    <t xml:space="preserve">        2.个人缴费费率(%)</t>
  </si>
  <si>
    <t xml:space="preserve">        2.职工个人缴费费率</t>
  </si>
  <si>
    <t xml:space="preserve">   （四）人均缴费工资基数</t>
  </si>
  <si>
    <t xml:space="preserve">        3.以个人身份参保缴费费率</t>
  </si>
  <si>
    <t>五、城乡居民基本医疗保险</t>
  </si>
  <si>
    <t xml:space="preserve">  （四）征缴率(%)</t>
  </si>
  <si>
    <t xml:space="preserve">   （一）个人缴费标准</t>
  </si>
  <si>
    <t xml:space="preserve">  （五）人均缴费工资基数</t>
  </si>
  <si>
    <t xml:space="preserve">   （二）财政补贴标准</t>
  </si>
  <si>
    <t xml:space="preserve">  （六）人均养老金水平</t>
  </si>
  <si>
    <t>六、工伤保险</t>
  </si>
  <si>
    <t>二、城乡居民基本养老保险</t>
  </si>
  <si>
    <t xml:space="preserve">   （一）参保人数</t>
  </si>
  <si>
    <t xml:space="preserve">   (一）个人缴费标准</t>
  </si>
  <si>
    <t xml:space="preserve">   （二）缴费人数</t>
  </si>
  <si>
    <t xml:space="preserve">  （二）对基础养老金补贴标准</t>
  </si>
  <si>
    <t xml:space="preserve">   （三）缴费费率(%)</t>
  </si>
  <si>
    <t xml:space="preserve">  （三）对个人缴费补贴标准</t>
  </si>
  <si>
    <t xml:space="preserve">  （四）养老金领取人数</t>
  </si>
  <si>
    <t>七、失业保险</t>
  </si>
  <si>
    <t xml:space="preserve">  （五）人均养老保险待遇</t>
  </si>
  <si>
    <t>三、机关事业单位基本养老保险</t>
  </si>
  <si>
    <t xml:space="preserve">   （二）实际缴费人数</t>
  </si>
  <si>
    <t xml:space="preserve">         1.在职职工</t>
  </si>
  <si>
    <t xml:space="preserve">         2.退休、退职人员</t>
  </si>
  <si>
    <t>八、统筹地区上年度职工平均工资</t>
  </si>
  <si>
    <t>2020年社会保险补充资料表续</t>
  </si>
  <si>
    <t>一、其他收入</t>
  </si>
  <si>
    <t xml:space="preserve">    其中：1.滞纳金和违约金</t>
  </si>
  <si>
    <t xml:space="preserve">          2.追回待遇</t>
  </si>
  <si>
    <t xml:space="preserve">          3.捐赠收入</t>
  </si>
  <si>
    <t xml:space="preserve">          4.其他</t>
  </si>
  <si>
    <t>二、其他支出</t>
  </si>
  <si>
    <t xml:space="preserve">    其中：1.退以前年度保险费</t>
  </si>
  <si>
    <t xml:space="preserve">          2.抵扣重复领取待遇支出</t>
  </si>
  <si>
    <t xml:space="preserve">          3.大病保险支出</t>
  </si>
  <si>
    <t xml:space="preserve">          4.经营困难且恢复有望
            企业稳岗返还支出</t>
  </si>
  <si>
    <t xml:space="preserve">          5.失业补助金支出</t>
  </si>
  <si>
    <t xml:space="preserve">          6.临时生活补助支出</t>
  </si>
  <si>
    <t xml:space="preserve">          7.其他</t>
  </si>
  <si>
    <t>三、暂付款</t>
  </si>
  <si>
    <t xml:space="preserve">    其中：1.委托上级投资</t>
  </si>
  <si>
    <t xml:space="preserve">          2.异地就医预付金</t>
  </si>
  <si>
    <t xml:space="preserve">          3.国家组织药品集中采购资金</t>
  </si>
  <si>
    <t xml:space="preserve">          4.先行支付待遇</t>
  </si>
  <si>
    <t xml:space="preserve">          5.其他</t>
  </si>
  <si>
    <t>四、暂收款</t>
  </si>
  <si>
    <t xml:space="preserve">    其中：1.下级归集委托投资</t>
  </si>
  <si>
    <t xml:space="preserve">          2.异地就医资金</t>
  </si>
  <si>
    <t xml:space="preserve">          3.预收保险费</t>
  </si>
  <si>
    <t xml:space="preserve">          4.医疗保证金</t>
  </si>
</sst>
</file>

<file path=xl/styles.xml><?xml version="1.0" encoding="utf-8"?>
<styleSheet xmlns="http://schemas.openxmlformats.org/spreadsheetml/2006/main">
  <numFmts count="7">
    <numFmt numFmtId="176" formatCode="#,##0_ ;\-#,##0;;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7" formatCode="#,##0.00_ ;\-#,##0.00;;"/>
    <numFmt numFmtId="41" formatCode="_ * #,##0_ ;_ * \-#,##0_ ;_ * &quot;-&quot;_ ;_ @_ "/>
    <numFmt numFmtId="178" formatCode="#,##0.00_ ;\-#,##0.00"/>
  </numFmts>
  <fonts count="30">
    <font>
      <sz val="11"/>
      <color theme="1"/>
      <name val="??"/>
      <charset val="134"/>
      <scheme val="minor"/>
    </font>
    <font>
      <sz val="10"/>
      <name val="宋体"/>
      <charset val="134"/>
    </font>
    <font>
      <b/>
      <sz val="29"/>
      <color indexed="8"/>
      <name val="宋体"/>
      <charset val="1"/>
    </font>
    <font>
      <b/>
      <sz val="29"/>
      <name val="宋体"/>
      <charset val="1"/>
    </font>
    <font>
      <sz val="12"/>
      <color indexed="8"/>
      <name val="宋体"/>
      <charset val="1"/>
    </font>
    <font>
      <sz val="12"/>
      <name val="宋体"/>
      <charset val="1"/>
    </font>
    <font>
      <b/>
      <sz val="12"/>
      <color indexed="8"/>
      <name val="宋体"/>
      <charset val="1"/>
    </font>
    <font>
      <sz val="11"/>
      <color indexed="8"/>
      <name val="宋体"/>
      <charset val="1"/>
    </font>
    <font>
      <sz val="10"/>
      <color indexed="8"/>
      <name val="宋体"/>
      <charset val="1"/>
    </font>
    <font>
      <sz val="10"/>
      <name val="宋体"/>
      <charset val="1"/>
    </font>
    <font>
      <sz val="9"/>
      <color indexed="8"/>
      <name val="宋体"/>
      <charset val="1"/>
    </font>
    <font>
      <sz val="11"/>
      <color theme="1"/>
      <name val="??"/>
      <charset val="0"/>
      <scheme val="minor"/>
    </font>
    <font>
      <sz val="11"/>
      <color theme="0"/>
      <name val="??"/>
      <charset val="0"/>
      <scheme val="minor"/>
    </font>
    <font>
      <sz val="11"/>
      <color rgb="FF3F3F76"/>
      <name val="??"/>
      <charset val="0"/>
      <scheme val="minor"/>
    </font>
    <font>
      <b/>
      <sz val="11"/>
      <color theme="3"/>
      <name val="??"/>
      <charset val="134"/>
      <scheme val="minor"/>
    </font>
    <font>
      <sz val="11"/>
      <color rgb="FF006100"/>
      <name val="??"/>
      <charset val="0"/>
      <scheme val="minor"/>
    </font>
    <font>
      <sz val="11"/>
      <color rgb="FF9C0006"/>
      <name val="??"/>
      <charset val="0"/>
      <scheme val="minor"/>
    </font>
    <font>
      <u/>
      <sz val="11"/>
      <color rgb="FF0000FF"/>
      <name val="??"/>
      <charset val="0"/>
      <scheme val="minor"/>
    </font>
    <font>
      <b/>
      <sz val="11"/>
      <color rgb="FFFFFFFF"/>
      <name val="??"/>
      <charset val="0"/>
      <scheme val="minor"/>
    </font>
    <font>
      <u/>
      <sz val="11"/>
      <color rgb="FF800080"/>
      <name val="??"/>
      <charset val="0"/>
      <scheme val="minor"/>
    </font>
    <font>
      <sz val="11"/>
      <color rgb="FFFF0000"/>
      <name val="??"/>
      <charset val="0"/>
      <scheme val="minor"/>
    </font>
    <font>
      <b/>
      <sz val="18"/>
      <color theme="3"/>
      <name val="??"/>
      <charset val="134"/>
      <scheme val="minor"/>
    </font>
    <font>
      <i/>
      <sz val="11"/>
      <color rgb="FF7F7F7F"/>
      <name val="??"/>
      <charset val="0"/>
      <scheme val="minor"/>
    </font>
    <font>
      <b/>
      <sz val="15"/>
      <color theme="3"/>
      <name val="??"/>
      <charset val="134"/>
      <scheme val="minor"/>
    </font>
    <font>
      <b/>
      <sz val="11"/>
      <color theme="1"/>
      <name val="??"/>
      <charset val="0"/>
      <scheme val="minor"/>
    </font>
    <font>
      <b/>
      <sz val="11"/>
      <color rgb="FF3F3F3F"/>
      <name val="??"/>
      <charset val="0"/>
      <scheme val="minor"/>
    </font>
    <font>
      <b/>
      <sz val="13"/>
      <color theme="3"/>
      <name val="??"/>
      <charset val="134"/>
      <scheme val="minor"/>
    </font>
    <font>
      <b/>
      <sz val="11"/>
      <color rgb="FFFA7D00"/>
      <name val="??"/>
      <charset val="0"/>
      <scheme val="minor"/>
    </font>
    <font>
      <sz val="11"/>
      <color rgb="FF9C6500"/>
      <name val="??"/>
      <charset val="0"/>
      <scheme val="minor"/>
    </font>
    <font>
      <sz val="11"/>
      <color rgb="FFFA7D00"/>
      <name val="??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8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8"/>
      </left>
      <right style="thin">
        <color auto="1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3" fillId="8" borderId="2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9" borderId="23" applyNumberFormat="0" applyFont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24" applyNumberFormat="0" applyFill="0" applyAlignment="0" applyProtection="0">
      <alignment vertical="center"/>
    </xf>
    <xf numFmtId="0" fontId="26" fillId="0" borderId="24" applyNumberFormat="0" applyFill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25" fillId="22" borderId="26" applyNumberFormat="0" applyAlignment="0" applyProtection="0">
      <alignment vertical="center"/>
    </xf>
    <xf numFmtId="0" fontId="27" fillId="22" borderId="21" applyNumberFormat="0" applyAlignment="0" applyProtection="0">
      <alignment vertical="center"/>
    </xf>
    <xf numFmtId="0" fontId="18" fillId="18" borderId="22" applyNumberFormat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29" fillId="0" borderId="28" applyNumberFormat="0" applyFill="0" applyAlignment="0" applyProtection="0">
      <alignment vertical="center"/>
    </xf>
    <xf numFmtId="0" fontId="24" fillId="0" borderId="25" applyNumberFormat="0" applyFill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0" fillId="0" borderId="0"/>
  </cellStyleXfs>
  <cellXfs count="133">
    <xf numFmtId="0" fontId="0" fillId="0" borderId="0" xfId="49"/>
    <xf numFmtId="0" fontId="1" fillId="0" borderId="0" xfId="49" applyFont="1" applyFill="1"/>
    <xf numFmtId="49" fontId="2" fillId="2" borderId="0" xfId="49" applyNumberFormat="1" applyFont="1" applyFill="1" applyAlignment="1">
      <alignment horizontal="center" vertical="center"/>
    </xf>
    <xf numFmtId="0" fontId="3" fillId="2" borderId="0" xfId="49" applyFont="1" applyFill="1" applyAlignment="1">
      <alignment horizontal="center" vertical="center"/>
    </xf>
    <xf numFmtId="49" fontId="4" fillId="2" borderId="1" xfId="49" applyNumberFormat="1" applyFont="1" applyFill="1" applyBorder="1" applyAlignment="1">
      <alignment horizontal="left" vertical="center" wrapText="1"/>
    </xf>
    <xf numFmtId="0" fontId="5" fillId="2" borderId="1" xfId="49" applyFont="1" applyFill="1" applyBorder="1" applyAlignment="1">
      <alignment vertical="center"/>
    </xf>
    <xf numFmtId="0" fontId="4" fillId="2" borderId="1" xfId="49" applyFont="1" applyFill="1" applyBorder="1" applyAlignment="1">
      <alignment horizontal="right" vertical="center"/>
    </xf>
    <xf numFmtId="49" fontId="6" fillId="2" borderId="2" xfId="49" applyNumberFormat="1" applyFont="1" applyFill="1" applyBorder="1" applyAlignment="1">
      <alignment horizontal="center" vertical="center"/>
    </xf>
    <xf numFmtId="49" fontId="6" fillId="2" borderId="2" xfId="49" applyNumberFormat="1" applyFont="1" applyFill="1" applyBorder="1" applyAlignment="1">
      <alignment horizontal="center" vertical="center" wrapText="1"/>
    </xf>
    <xf numFmtId="49" fontId="4" fillId="2" borderId="2" xfId="49" applyNumberFormat="1" applyFont="1" applyFill="1" applyBorder="1" applyAlignment="1">
      <alignment vertical="center"/>
    </xf>
    <xf numFmtId="177" fontId="4" fillId="3" borderId="2" xfId="49" applyNumberFormat="1" applyFont="1" applyFill="1" applyBorder="1" applyAlignment="1">
      <alignment horizontal="right" vertical="center"/>
    </xf>
    <xf numFmtId="177" fontId="4" fillId="2" borderId="2" xfId="49" applyNumberFormat="1" applyFont="1" applyFill="1" applyBorder="1" applyAlignment="1">
      <alignment horizontal="right" vertical="center"/>
    </xf>
    <xf numFmtId="49" fontId="4" fillId="2" borderId="2" xfId="49" applyNumberFormat="1" applyFont="1" applyFill="1" applyBorder="1" applyAlignment="1">
      <alignment horizontal="center" vertical="center"/>
    </xf>
    <xf numFmtId="49" fontId="4" fillId="2" borderId="2" xfId="49" applyNumberFormat="1" applyFont="1" applyFill="1" applyBorder="1" applyAlignment="1">
      <alignment vertical="center" wrapText="1"/>
    </xf>
    <xf numFmtId="49" fontId="5" fillId="2" borderId="3" xfId="49" applyNumberFormat="1" applyFont="1" applyFill="1" applyBorder="1" applyAlignment="1">
      <alignment vertical="center"/>
    </xf>
    <xf numFmtId="0" fontId="5" fillId="2" borderId="3" xfId="49" applyFont="1" applyFill="1" applyBorder="1" applyAlignment="1">
      <alignment vertical="center"/>
    </xf>
    <xf numFmtId="0" fontId="5" fillId="2" borderId="3" xfId="49" applyFont="1" applyFill="1" applyBorder="1" applyAlignment="1">
      <alignment horizontal="center" vertical="center"/>
    </xf>
    <xf numFmtId="49" fontId="2" fillId="2" borderId="0" xfId="49" applyNumberFormat="1" applyFont="1" applyFill="1" applyBorder="1" applyAlignment="1">
      <alignment horizontal="center" vertical="center"/>
    </xf>
    <xf numFmtId="0" fontId="2" fillId="2" borderId="0" xfId="49" applyFont="1" applyFill="1" applyBorder="1" applyAlignment="1">
      <alignment horizontal="center" vertical="center"/>
    </xf>
    <xf numFmtId="49" fontId="4" fillId="2" borderId="0" xfId="49" applyNumberFormat="1" applyFont="1" applyFill="1" applyBorder="1" applyAlignment="1">
      <alignment vertical="center"/>
    </xf>
    <xf numFmtId="49" fontId="4" fillId="2" borderId="0" xfId="49" applyNumberFormat="1" applyFont="1" applyFill="1" applyBorder="1" applyAlignment="1">
      <alignment horizontal="right" vertical="center"/>
    </xf>
    <xf numFmtId="49" fontId="4" fillId="2" borderId="0" xfId="49" applyNumberFormat="1" applyFont="1" applyFill="1" applyBorder="1"/>
    <xf numFmtId="49" fontId="4" fillId="2" borderId="4" xfId="49" applyNumberFormat="1" applyFont="1" applyFill="1" applyBorder="1" applyAlignment="1">
      <alignment vertical="center"/>
    </xf>
    <xf numFmtId="49" fontId="4" fillId="2" borderId="5" xfId="49" applyNumberFormat="1" applyFont="1" applyFill="1" applyBorder="1" applyAlignment="1">
      <alignment horizontal="center" vertical="center"/>
    </xf>
    <xf numFmtId="49" fontId="4" fillId="2" borderId="5" xfId="49" applyNumberFormat="1" applyFont="1" applyFill="1" applyBorder="1" applyAlignment="1">
      <alignment vertical="center"/>
    </xf>
    <xf numFmtId="176" fontId="4" fillId="3" borderId="5" xfId="49" applyNumberFormat="1" applyFont="1" applyFill="1" applyBorder="1" applyAlignment="1">
      <alignment horizontal="right" vertical="center"/>
    </xf>
    <xf numFmtId="176" fontId="7" fillId="2" borderId="6" xfId="49" applyNumberFormat="1" applyFont="1" applyFill="1" applyBorder="1" applyAlignment="1">
      <alignment horizontal="right" vertical="center"/>
    </xf>
    <xf numFmtId="49" fontId="4" fillId="2" borderId="7" xfId="49" applyNumberFormat="1" applyFont="1" applyFill="1" applyBorder="1" applyAlignment="1">
      <alignment vertical="center"/>
    </xf>
    <xf numFmtId="176" fontId="4" fillId="3" borderId="2" xfId="49" applyNumberFormat="1" applyFont="1" applyFill="1" applyBorder="1" applyAlignment="1">
      <alignment horizontal="right" vertical="center"/>
    </xf>
    <xf numFmtId="178" fontId="7" fillId="3" borderId="2" xfId="49" applyNumberFormat="1" applyFont="1" applyFill="1" applyBorder="1" applyAlignment="1">
      <alignment horizontal="right" vertical="center"/>
    </xf>
    <xf numFmtId="176" fontId="4" fillId="2" borderId="2" xfId="49" applyNumberFormat="1" applyFont="1" applyFill="1" applyBorder="1" applyAlignment="1">
      <alignment horizontal="right" vertical="center"/>
    </xf>
    <xf numFmtId="49" fontId="7" fillId="2" borderId="2" xfId="49" applyNumberFormat="1" applyFont="1" applyFill="1" applyBorder="1" applyAlignment="1">
      <alignment horizontal="center" vertical="center"/>
    </xf>
    <xf numFmtId="176" fontId="7" fillId="3" borderId="2" xfId="49" applyNumberFormat="1" applyFont="1" applyFill="1" applyBorder="1" applyAlignment="1">
      <alignment horizontal="right" vertical="center"/>
    </xf>
    <xf numFmtId="176" fontId="7" fillId="2" borderId="2" xfId="49" applyNumberFormat="1" applyFont="1" applyFill="1" applyBorder="1" applyAlignment="1">
      <alignment horizontal="right" vertical="center"/>
    </xf>
    <xf numFmtId="177" fontId="4" fillId="2" borderId="2" xfId="49" applyNumberFormat="1" applyFont="1" applyFill="1" applyBorder="1" applyAlignment="1">
      <alignment horizontal="center" vertical="center"/>
    </xf>
    <xf numFmtId="177" fontId="7" fillId="3" borderId="2" xfId="49" applyNumberFormat="1" applyFont="1" applyFill="1" applyBorder="1" applyAlignment="1">
      <alignment horizontal="right" vertical="center"/>
    </xf>
    <xf numFmtId="177" fontId="7" fillId="2" borderId="2" xfId="49" applyNumberFormat="1" applyFont="1" applyFill="1" applyBorder="1" applyAlignment="1">
      <alignment horizontal="right" vertical="center"/>
    </xf>
    <xf numFmtId="49" fontId="4" fillId="2" borderId="8" xfId="49" applyNumberFormat="1" applyFont="1" applyFill="1" applyBorder="1" applyAlignment="1">
      <alignment vertical="center"/>
    </xf>
    <xf numFmtId="49" fontId="4" fillId="2" borderId="2" xfId="49" applyNumberFormat="1" applyFont="1" applyFill="1" applyBorder="1" applyAlignment="1">
      <alignment horizontal="left" vertical="center"/>
    </xf>
    <xf numFmtId="49" fontId="4" fillId="2" borderId="9" xfId="49" applyNumberFormat="1" applyFont="1" applyFill="1" applyBorder="1" applyAlignment="1">
      <alignment vertical="center"/>
    </xf>
    <xf numFmtId="177" fontId="4" fillId="2" borderId="6" xfId="49" applyNumberFormat="1" applyFont="1" applyFill="1" applyBorder="1" applyAlignment="1">
      <alignment horizontal="right" vertical="center"/>
    </xf>
    <xf numFmtId="49" fontId="4" fillId="2" borderId="10" xfId="49" applyNumberFormat="1" applyFont="1" applyFill="1" applyBorder="1" applyAlignment="1">
      <alignment vertical="center"/>
    </xf>
    <xf numFmtId="176" fontId="7" fillId="2" borderId="5" xfId="49" applyNumberFormat="1" applyFont="1" applyFill="1" applyBorder="1" applyAlignment="1">
      <alignment horizontal="right" vertical="center"/>
    </xf>
    <xf numFmtId="49" fontId="4" fillId="2" borderId="3" xfId="49" applyNumberFormat="1" applyFont="1" applyFill="1" applyBorder="1" applyAlignment="1">
      <alignment vertical="center"/>
    </xf>
    <xf numFmtId="0" fontId="4" fillId="2" borderId="3" xfId="49" applyFont="1" applyFill="1" applyBorder="1" applyAlignment="1">
      <alignment vertical="center"/>
    </xf>
    <xf numFmtId="0" fontId="4" fillId="2" borderId="3" xfId="49" applyFont="1" applyFill="1" applyBorder="1" applyAlignment="1">
      <alignment horizontal="right" vertical="center"/>
    </xf>
    <xf numFmtId="0" fontId="2" fillId="2" borderId="0" xfId="49" applyFont="1" applyFill="1" applyAlignment="1">
      <alignment horizontal="center" vertical="center"/>
    </xf>
    <xf numFmtId="49" fontId="4" fillId="2" borderId="11" xfId="49" applyNumberFormat="1" applyFont="1" applyFill="1" applyBorder="1" applyAlignment="1">
      <alignment vertical="center"/>
    </xf>
    <xf numFmtId="49" fontId="4" fillId="2" borderId="11" xfId="49" applyNumberFormat="1" applyFont="1" applyFill="1" applyBorder="1" applyAlignment="1">
      <alignment horizontal="center" vertical="center"/>
    </xf>
    <xf numFmtId="49" fontId="4" fillId="2" borderId="11" xfId="49" applyNumberFormat="1" applyFont="1" applyFill="1" applyBorder="1" applyAlignment="1">
      <alignment horizontal="right" vertical="center"/>
    </xf>
    <xf numFmtId="49" fontId="6" fillId="2" borderId="12" xfId="49" applyNumberFormat="1" applyFont="1" applyFill="1" applyBorder="1" applyAlignment="1">
      <alignment horizontal="center" vertical="center" wrapText="1"/>
    </xf>
    <xf numFmtId="49" fontId="4" fillId="2" borderId="13" xfId="49" applyNumberFormat="1" applyFont="1" applyFill="1" applyBorder="1" applyAlignment="1">
      <alignment horizontal="left" vertical="center"/>
    </xf>
    <xf numFmtId="49" fontId="4" fillId="2" borderId="13" xfId="49" applyNumberFormat="1" applyFont="1" applyFill="1" applyBorder="1" applyAlignment="1">
      <alignment horizontal="center" vertical="center"/>
    </xf>
    <xf numFmtId="49" fontId="4" fillId="2" borderId="2" xfId="49" applyNumberFormat="1" applyFont="1" applyFill="1" applyBorder="1" applyAlignment="1">
      <alignment horizontal="center" vertical="center" wrapText="1"/>
    </xf>
    <xf numFmtId="49" fontId="4" fillId="2" borderId="3" xfId="49" applyNumberFormat="1" applyFont="1" applyFill="1" applyBorder="1" applyAlignment="1">
      <alignment horizontal="right" vertical="center"/>
    </xf>
    <xf numFmtId="49" fontId="6" fillId="2" borderId="12" xfId="49" applyNumberFormat="1" applyFont="1" applyFill="1" applyBorder="1" applyAlignment="1">
      <alignment horizontal="center" vertical="center"/>
    </xf>
    <xf numFmtId="49" fontId="6" fillId="2" borderId="13" xfId="49" applyNumberFormat="1" applyFont="1" applyFill="1" applyBorder="1" applyAlignment="1">
      <alignment horizontal="center" vertical="center"/>
    </xf>
    <xf numFmtId="49" fontId="4" fillId="2" borderId="12" xfId="49" applyNumberFormat="1" applyFont="1" applyFill="1" applyBorder="1" applyAlignment="1">
      <alignment vertical="center"/>
    </xf>
    <xf numFmtId="49" fontId="4" fillId="2" borderId="12" xfId="49" applyNumberFormat="1" applyFont="1" applyFill="1" applyBorder="1" applyAlignment="1">
      <alignment horizontal="center" vertical="center"/>
    </xf>
    <xf numFmtId="176" fontId="4" fillId="2" borderId="12" xfId="49" applyNumberFormat="1" applyFont="1" applyFill="1" applyBorder="1" applyAlignment="1">
      <alignment horizontal="right" vertical="center"/>
    </xf>
    <xf numFmtId="49" fontId="4" fillId="2" borderId="7" xfId="49" applyNumberFormat="1" applyFont="1" applyFill="1" applyBorder="1" applyAlignment="1">
      <alignment horizontal="center" vertical="center"/>
    </xf>
    <xf numFmtId="49" fontId="8" fillId="2" borderId="14" xfId="49" applyNumberFormat="1" applyFont="1" applyFill="1" applyBorder="1" applyAlignment="1">
      <alignment horizontal="center" vertical="center"/>
    </xf>
    <xf numFmtId="177" fontId="4" fillId="2" borderId="12" xfId="49" applyNumberFormat="1" applyFont="1" applyFill="1" applyBorder="1" applyAlignment="1">
      <alignment horizontal="center" vertical="center"/>
    </xf>
    <xf numFmtId="49" fontId="4" fillId="2" borderId="8" xfId="49" applyNumberFormat="1" applyFont="1" applyFill="1" applyBorder="1" applyAlignment="1">
      <alignment horizontal="center" vertical="center"/>
    </xf>
    <xf numFmtId="176" fontId="4" fillId="2" borderId="13" xfId="49" applyNumberFormat="1" applyFont="1" applyFill="1" applyBorder="1" applyAlignment="1">
      <alignment horizontal="right" vertical="center"/>
    </xf>
    <xf numFmtId="177" fontId="4" fillId="2" borderId="7" xfId="49" applyNumberFormat="1" applyFont="1" applyFill="1" applyBorder="1" applyAlignment="1">
      <alignment horizontal="center" vertical="center"/>
    </xf>
    <xf numFmtId="49" fontId="8" fillId="2" borderId="15" xfId="49" applyNumberFormat="1" applyFont="1" applyFill="1" applyBorder="1" applyAlignment="1">
      <alignment horizontal="center" vertical="center"/>
    </xf>
    <xf numFmtId="177" fontId="4" fillId="2" borderId="14" xfId="49" applyNumberFormat="1" applyFont="1" applyFill="1" applyBorder="1" applyAlignment="1">
      <alignment horizontal="right" vertical="center"/>
    </xf>
    <xf numFmtId="177" fontId="4" fillId="2" borderId="12" xfId="49" applyNumberFormat="1" applyFont="1" applyFill="1" applyBorder="1" applyAlignment="1">
      <alignment horizontal="right" vertical="center"/>
    </xf>
    <xf numFmtId="177" fontId="4" fillId="2" borderId="7" xfId="49" applyNumberFormat="1" applyFont="1" applyFill="1" applyBorder="1" applyAlignment="1">
      <alignment horizontal="right" vertical="center"/>
    </xf>
    <xf numFmtId="177" fontId="4" fillId="2" borderId="13" xfId="49" applyNumberFormat="1" applyFont="1" applyFill="1" applyBorder="1" applyAlignment="1">
      <alignment horizontal="right" vertical="center"/>
    </xf>
    <xf numFmtId="177" fontId="4" fillId="2" borderId="13" xfId="49" applyNumberFormat="1" applyFont="1" applyFill="1" applyBorder="1" applyAlignment="1">
      <alignment horizontal="center" vertical="center"/>
    </xf>
    <xf numFmtId="177" fontId="4" fillId="2" borderId="8" xfId="49" applyNumberFormat="1" applyFont="1" applyFill="1" applyBorder="1" applyAlignment="1">
      <alignment horizontal="right" vertical="center"/>
    </xf>
    <xf numFmtId="49" fontId="8" fillId="2" borderId="16" xfId="49" applyNumberFormat="1" applyFont="1" applyFill="1" applyBorder="1" applyAlignment="1">
      <alignment horizontal="center" vertical="center"/>
    </xf>
    <xf numFmtId="177" fontId="4" fillId="2" borderId="14" xfId="49" applyNumberFormat="1" applyFont="1" applyFill="1" applyBorder="1" applyAlignment="1">
      <alignment horizontal="center" vertical="center"/>
    </xf>
    <xf numFmtId="49" fontId="8" fillId="2" borderId="2" xfId="49" applyNumberFormat="1" applyFont="1" applyFill="1" applyBorder="1" applyAlignment="1">
      <alignment horizontal="center" vertical="center"/>
    </xf>
    <xf numFmtId="177" fontId="8" fillId="2" borderId="15" xfId="49" applyNumberFormat="1" applyFont="1" applyFill="1" applyBorder="1" applyAlignment="1">
      <alignment horizontal="right" vertical="center"/>
    </xf>
    <xf numFmtId="177" fontId="4" fillId="3" borderId="7" xfId="49" applyNumberFormat="1" applyFont="1" applyFill="1" applyBorder="1" applyAlignment="1">
      <alignment horizontal="right" vertical="center"/>
    </xf>
    <xf numFmtId="177" fontId="4" fillId="3" borderId="8" xfId="49" applyNumberFormat="1" applyFont="1" applyFill="1" applyBorder="1" applyAlignment="1">
      <alignment horizontal="right" vertical="center"/>
    </xf>
    <xf numFmtId="177" fontId="4" fillId="3" borderId="13" xfId="49" applyNumberFormat="1" applyFont="1" applyFill="1" applyBorder="1" applyAlignment="1">
      <alignment horizontal="right" vertical="center"/>
    </xf>
    <xf numFmtId="0" fontId="4" fillId="2" borderId="2" xfId="49" applyFont="1" applyFill="1" applyBorder="1" applyAlignment="1">
      <alignment horizontal="center" vertical="center"/>
    </xf>
    <xf numFmtId="177" fontId="8" fillId="2" borderId="16" xfId="49" applyNumberFormat="1" applyFont="1" applyFill="1" applyBorder="1" applyAlignment="1">
      <alignment horizontal="right" vertical="center"/>
    </xf>
    <xf numFmtId="176" fontId="4" fillId="2" borderId="14" xfId="49" applyNumberFormat="1" applyFont="1" applyFill="1" applyBorder="1" applyAlignment="1">
      <alignment horizontal="right" vertical="center"/>
    </xf>
    <xf numFmtId="177" fontId="4" fillId="2" borderId="16" xfId="49" applyNumberFormat="1" applyFont="1" applyFill="1" applyBorder="1" applyAlignment="1">
      <alignment horizontal="right" vertical="center"/>
    </xf>
    <xf numFmtId="0" fontId="4" fillId="2" borderId="3" xfId="49" applyFont="1" applyFill="1" applyBorder="1" applyAlignment="1">
      <alignment horizontal="left" vertical="center"/>
    </xf>
    <xf numFmtId="0" fontId="4" fillId="2" borderId="3" xfId="49" applyFont="1" applyFill="1" applyBorder="1" applyAlignment="1">
      <alignment horizontal="center" vertical="center"/>
    </xf>
    <xf numFmtId="178" fontId="4" fillId="2" borderId="3" xfId="49" applyNumberFormat="1" applyFont="1" applyFill="1" applyBorder="1" applyAlignment="1">
      <alignment horizontal="right" vertical="center"/>
    </xf>
    <xf numFmtId="0" fontId="5" fillId="2" borderId="3" xfId="49" applyFont="1" applyFill="1" applyBorder="1"/>
    <xf numFmtId="176" fontId="4" fillId="3" borderId="12" xfId="49" applyNumberFormat="1" applyFont="1" applyFill="1" applyBorder="1" applyAlignment="1">
      <alignment horizontal="right" vertical="center"/>
    </xf>
    <xf numFmtId="49" fontId="4" fillId="2" borderId="12" xfId="49" applyNumberFormat="1" applyFont="1" applyFill="1" applyBorder="1" applyAlignment="1">
      <alignment horizontal="center" vertical="center" wrapText="1"/>
    </xf>
    <xf numFmtId="176" fontId="4" fillId="2" borderId="7" xfId="49" applyNumberFormat="1" applyFont="1" applyFill="1" applyBorder="1" applyAlignment="1">
      <alignment horizontal="right" vertical="center"/>
    </xf>
    <xf numFmtId="49" fontId="4" fillId="2" borderId="12" xfId="49" applyNumberFormat="1" applyFont="1" applyFill="1" applyBorder="1" applyAlignment="1">
      <alignment horizontal="left" vertical="center"/>
    </xf>
    <xf numFmtId="49" fontId="4" fillId="2" borderId="13" xfId="49" applyNumberFormat="1" applyFont="1" applyFill="1" applyBorder="1" applyAlignment="1">
      <alignment vertical="center"/>
    </xf>
    <xf numFmtId="49" fontId="4" fillId="2" borderId="17" xfId="49" applyNumberFormat="1" applyFont="1" applyFill="1" applyBorder="1" applyAlignment="1">
      <alignment horizontal="left" vertical="center"/>
    </xf>
    <xf numFmtId="49" fontId="4" fillId="2" borderId="17" xfId="49" applyNumberFormat="1" applyFont="1" applyFill="1" applyBorder="1" applyAlignment="1">
      <alignment horizontal="center" vertical="center" wrapText="1"/>
    </xf>
    <xf numFmtId="177" fontId="4" fillId="3" borderId="12" xfId="49" applyNumberFormat="1" applyFont="1" applyFill="1" applyBorder="1" applyAlignment="1">
      <alignment horizontal="right" vertical="center"/>
    </xf>
    <xf numFmtId="49" fontId="4" fillId="2" borderId="13" xfId="49" applyNumberFormat="1" applyFont="1" applyFill="1" applyBorder="1" applyAlignment="1">
      <alignment horizontal="center" vertical="center" wrapText="1"/>
    </xf>
    <xf numFmtId="49" fontId="4" fillId="2" borderId="0" xfId="49" applyNumberFormat="1" applyFont="1" applyFill="1" applyAlignment="1">
      <alignment vertical="center"/>
    </xf>
    <xf numFmtId="49" fontId="4" fillId="2" borderId="0" xfId="49" applyNumberFormat="1" applyFont="1" applyFill="1" applyAlignment="1">
      <alignment horizontal="right" vertical="center"/>
    </xf>
    <xf numFmtId="49" fontId="4" fillId="2" borderId="1" xfId="49" applyNumberFormat="1" applyFont="1" applyFill="1" applyBorder="1" applyAlignment="1">
      <alignment vertical="center"/>
    </xf>
    <xf numFmtId="49" fontId="6" fillId="2" borderId="18" xfId="49" applyNumberFormat="1" applyFont="1" applyFill="1" applyBorder="1" applyAlignment="1">
      <alignment horizontal="center" vertical="center"/>
    </xf>
    <xf numFmtId="177" fontId="4" fillId="3" borderId="18" xfId="49" applyNumberFormat="1" applyFont="1" applyFill="1" applyBorder="1" applyAlignment="1">
      <alignment horizontal="right" vertical="center"/>
    </xf>
    <xf numFmtId="177" fontId="4" fillId="3" borderId="17" xfId="49" applyNumberFormat="1" applyFont="1" applyFill="1" applyBorder="1" applyAlignment="1">
      <alignment horizontal="right" vertical="center"/>
    </xf>
    <xf numFmtId="49" fontId="5" fillId="2" borderId="3" xfId="49" applyNumberFormat="1" applyFont="1" applyFill="1" applyBorder="1"/>
    <xf numFmtId="49" fontId="5" fillId="2" borderId="0" xfId="49" applyNumberFormat="1" applyFont="1" applyFill="1"/>
    <xf numFmtId="0" fontId="4" fillId="2" borderId="0" xfId="49" applyFont="1" applyFill="1" applyAlignment="1">
      <alignment vertical="center"/>
    </xf>
    <xf numFmtId="0" fontId="4" fillId="2" borderId="0" xfId="49" applyFont="1" applyFill="1" applyAlignment="1">
      <alignment horizontal="right" vertical="center"/>
    </xf>
    <xf numFmtId="0" fontId="4" fillId="2" borderId="11" xfId="49" applyFont="1" applyFill="1" applyBorder="1" applyAlignment="1">
      <alignment vertical="center"/>
    </xf>
    <xf numFmtId="0" fontId="4" fillId="2" borderId="11" xfId="49" applyFont="1" applyFill="1" applyBorder="1" applyAlignment="1">
      <alignment horizontal="right" vertical="center"/>
    </xf>
    <xf numFmtId="0" fontId="9" fillId="2" borderId="0" xfId="49" applyFont="1" applyFill="1"/>
    <xf numFmtId="49" fontId="6" fillId="2" borderId="0" xfId="49" applyNumberFormat="1" applyFont="1" applyFill="1" applyAlignment="1">
      <alignment horizontal="center" vertical="center"/>
    </xf>
    <xf numFmtId="49" fontId="9" fillId="2" borderId="0" xfId="49" applyNumberFormat="1" applyFont="1" applyFill="1"/>
    <xf numFmtId="49" fontId="4" fillId="2" borderId="0" xfId="49" applyNumberFormat="1" applyFont="1" applyFill="1" applyAlignment="1">
      <alignment horizontal="right"/>
    </xf>
    <xf numFmtId="49" fontId="9" fillId="2" borderId="11" xfId="49" applyNumberFormat="1" applyFont="1" applyFill="1" applyBorder="1"/>
    <xf numFmtId="49" fontId="4" fillId="2" borderId="11" xfId="49" applyNumberFormat="1" applyFont="1" applyFill="1" applyBorder="1" applyAlignment="1">
      <alignment horizontal="right"/>
    </xf>
    <xf numFmtId="49" fontId="6" fillId="2" borderId="13" xfId="49" applyNumberFormat="1" applyFont="1" applyFill="1" applyBorder="1" applyAlignment="1">
      <alignment horizontal="center" vertical="center" wrapText="1"/>
    </xf>
    <xf numFmtId="0" fontId="4" fillId="2" borderId="12" xfId="49" applyFont="1" applyFill="1" applyBorder="1" applyAlignment="1">
      <alignment vertical="center"/>
    </xf>
    <xf numFmtId="177" fontId="4" fillId="3" borderId="14" xfId="49" applyNumberFormat="1" applyFont="1" applyFill="1" applyBorder="1" applyAlignment="1">
      <alignment horizontal="right" vertical="center"/>
    </xf>
    <xf numFmtId="0" fontId="4" fillId="2" borderId="13" xfId="49" applyFont="1" applyFill="1" applyBorder="1" applyAlignment="1">
      <alignment vertical="center"/>
    </xf>
    <xf numFmtId="0" fontId="4" fillId="2" borderId="17" xfId="49" applyFont="1" applyFill="1" applyBorder="1" applyAlignment="1">
      <alignment vertical="center"/>
    </xf>
    <xf numFmtId="177" fontId="4" fillId="2" borderId="17" xfId="49" applyNumberFormat="1" applyFont="1" applyFill="1" applyBorder="1" applyAlignment="1">
      <alignment horizontal="right" vertical="center"/>
    </xf>
    <xf numFmtId="0" fontId="4" fillId="2" borderId="13" xfId="49" applyFont="1" applyFill="1" applyBorder="1" applyAlignment="1">
      <alignment vertical="center" wrapText="1"/>
    </xf>
    <xf numFmtId="0" fontId="4" fillId="2" borderId="7" xfId="49" applyFont="1" applyFill="1" applyBorder="1" applyAlignment="1">
      <alignment vertical="center"/>
    </xf>
    <xf numFmtId="49" fontId="4" fillId="2" borderId="19" xfId="49" applyNumberFormat="1" applyFont="1" applyFill="1" applyBorder="1" applyAlignment="1">
      <alignment vertical="center"/>
    </xf>
    <xf numFmtId="49" fontId="4" fillId="2" borderId="18" xfId="49" applyNumberFormat="1" applyFont="1" applyFill="1" applyBorder="1" applyAlignment="1">
      <alignment vertical="center"/>
    </xf>
    <xf numFmtId="177" fontId="4" fillId="3" borderId="15" xfId="49" applyNumberFormat="1" applyFont="1" applyFill="1" applyBorder="1" applyAlignment="1">
      <alignment horizontal="right" vertical="center"/>
    </xf>
    <xf numFmtId="0" fontId="4" fillId="2" borderId="7" xfId="49" applyFont="1" applyFill="1" applyBorder="1" applyAlignment="1">
      <alignment horizontal="center" vertical="center"/>
    </xf>
    <xf numFmtId="177" fontId="4" fillId="3" borderId="16" xfId="49" applyNumberFormat="1" applyFont="1" applyFill="1" applyBorder="1" applyAlignment="1">
      <alignment horizontal="right" vertical="center"/>
    </xf>
    <xf numFmtId="0" fontId="5" fillId="2" borderId="0" xfId="49" applyFont="1" applyFill="1"/>
    <xf numFmtId="49" fontId="4" fillId="2" borderId="17" xfId="49" applyNumberFormat="1" applyFont="1" applyFill="1" applyBorder="1" applyAlignment="1">
      <alignment vertical="center"/>
    </xf>
    <xf numFmtId="49" fontId="4" fillId="2" borderId="20" xfId="49" applyNumberFormat="1" applyFont="1" applyFill="1" applyBorder="1" applyAlignment="1">
      <alignment horizontal="left" vertical="center"/>
    </xf>
    <xf numFmtId="49" fontId="10" fillId="2" borderId="0" xfId="49" applyNumberFormat="1" applyFont="1" applyFill="1" applyAlignment="1">
      <alignment vertical="center"/>
    </xf>
    <xf numFmtId="0" fontId="6" fillId="2" borderId="12" xfId="49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FFFFFF"/>
      <rgbColor rgb="00800080"/>
      <rgbColor rgb="000000FF"/>
      <rgbColor rgb="00C0C0C0"/>
      <rgbColor rgb="0000FF00"/>
      <rgbColor rgb="009999FF"/>
      <rgbColor rgb="00FF0000"/>
      <rgbColor rgb="00FFFFCC"/>
      <rgbColor rgb="0000FFFF"/>
      <rgbColor rgb="00660066"/>
      <rgbColor rgb="00FF00FF"/>
      <rgbColor rgb="000066CC"/>
      <rgbColor rgb="00FFFF00"/>
      <rgbColor rgb="00000080"/>
      <rgbColor rgb="00000080"/>
      <rgbColor rgb="00FFFF00"/>
      <rgbColor rgb="00008000"/>
      <rgbColor rgb="00800080"/>
      <rgbColor rgb="00800000"/>
      <rgbColor rgb="00008080"/>
      <rgbColor rgb="00008080"/>
      <rgbColor rgb="0000CCFF"/>
      <rgbColor rgb="00800080"/>
      <rgbColor rgb="00CCFFCC"/>
      <rgbColor rgb="00808000"/>
      <rgbColor rgb="0099CCFF"/>
      <rgbColor rgb="00C0C0C0"/>
      <rgbColor rgb="00CC99FF"/>
      <rgbColor rgb="00808080"/>
      <rgbColor rgb="003366FF"/>
      <rgbColor rgb="00FF9999"/>
      <rgbColor rgb="0099CC00"/>
      <rgbColor rgb="00663399"/>
      <rgbColor rgb="00FF9900"/>
      <rgbColor rgb="00CCFFFF"/>
      <rgbColor rgb="00666699"/>
      <rgbColor rgb="00FFFFCC"/>
      <rgbColor rgb="00003366"/>
      <rgbColor rgb="00660066"/>
      <rgbColor rgb="00003300"/>
      <rgbColor rgb="008080FF"/>
      <rgbColor rgb="00993300"/>
      <rgbColor rgb="00CC6600"/>
      <rgbColor rgb="00333399"/>
      <rgbColor rgb="00FFCCCC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"/>
  <sheetViews>
    <sheetView showGridLines="0" zoomScalePageLayoutView="60" workbookViewId="0">
      <pane topLeftCell="D7" activePane="bottomRight" state="frozen"/>
      <selection activeCell="E12" sqref="E12"/>
    </sheetView>
  </sheetViews>
  <sheetFormatPr defaultColWidth="8" defaultRowHeight="13.8" outlineLevelCol="6"/>
  <cols>
    <col min="1" max="1" width="23.6666666666667" style="1"/>
    <col min="2" max="2" width="23.375" style="1"/>
    <col min="3" max="3" width="22.8" style="1"/>
    <col min="4" max="7" width="24.2333333333333" style="1"/>
  </cols>
  <sheetData>
    <row r="1" ht="48" customHeight="1" spans="1:7">
      <c r="A1" s="2" t="s">
        <v>0</v>
      </c>
      <c r="B1" s="46"/>
      <c r="C1" s="46"/>
      <c r="D1" s="46"/>
      <c r="E1" s="46"/>
      <c r="F1" s="46"/>
      <c r="G1" s="46"/>
    </row>
    <row r="2" ht="14.25" customHeight="1" spans="1:7">
      <c r="A2" s="131"/>
      <c r="B2" s="131"/>
      <c r="C2" s="131"/>
      <c r="D2" s="131"/>
      <c r="E2" s="131"/>
      <c r="F2" s="131"/>
      <c r="G2" s="131"/>
    </row>
    <row r="3" ht="19.5" customHeight="1" spans="1:7">
      <c r="A3" s="97"/>
      <c r="B3" s="97"/>
      <c r="C3" s="97"/>
      <c r="D3" s="98"/>
      <c r="E3" s="97"/>
      <c r="F3" s="97"/>
      <c r="G3" s="97"/>
    </row>
    <row r="4" ht="19.5" customHeight="1" spans="1:7">
      <c r="A4" s="47" t="s">
        <v>1</v>
      </c>
      <c r="B4" s="48"/>
      <c r="C4" s="47"/>
      <c r="D4" s="49"/>
      <c r="E4" s="47"/>
      <c r="F4" s="47"/>
      <c r="G4" s="47"/>
    </row>
    <row r="5" ht="30" customHeight="1" spans="1:7">
      <c r="A5" s="55" t="s">
        <v>2</v>
      </c>
      <c r="B5" s="55" t="s">
        <v>3</v>
      </c>
      <c r="C5" s="132"/>
      <c r="D5" s="55" t="s">
        <v>4</v>
      </c>
      <c r="E5" s="132"/>
      <c r="F5" s="55" t="s">
        <v>5</v>
      </c>
      <c r="G5" s="132"/>
    </row>
    <row r="6" ht="30" customHeight="1" spans="1:7">
      <c r="A6" s="132"/>
      <c r="B6" s="55" t="s">
        <v>6</v>
      </c>
      <c r="C6" s="55" t="s">
        <v>7</v>
      </c>
      <c r="D6" s="55" t="s">
        <v>6</v>
      </c>
      <c r="E6" s="55" t="s">
        <v>7</v>
      </c>
      <c r="F6" s="55" t="s">
        <v>6</v>
      </c>
      <c r="G6" s="55" t="s">
        <v>7</v>
      </c>
    </row>
    <row r="7" ht="30" customHeight="1" spans="1:7">
      <c r="A7" s="57" t="s">
        <v>8</v>
      </c>
      <c r="B7" s="95">
        <f>SUM(D7,F7)</f>
        <v>1028794449.37</v>
      </c>
      <c r="C7" s="95">
        <f>SUM(E7,G7)</f>
        <v>1140513992.29</v>
      </c>
      <c r="D7" s="95">
        <f>D8+D9+D10+D11+D12</f>
        <v>1019584889.44</v>
      </c>
      <c r="E7" s="95">
        <f>E8+E9+E10+E11+E12</f>
        <v>1120011593.63</v>
      </c>
      <c r="F7" s="95">
        <f>F8+F9+F10+F11+F12</f>
        <v>9209559.93</v>
      </c>
      <c r="G7" s="95">
        <f>G8+G9+G10+G11+G12</f>
        <v>20502398.66</v>
      </c>
    </row>
    <row r="8" ht="30" customHeight="1" spans="1:7">
      <c r="A8" s="57" t="s">
        <v>9</v>
      </c>
      <c r="B8" s="95">
        <f t="shared" ref="B8:B17" si="0">SUM(D8,F8)</f>
        <v>0</v>
      </c>
      <c r="C8" s="95">
        <f t="shared" ref="C8:C17" si="1">SUM(E8,G8)</f>
        <v>0</v>
      </c>
      <c r="D8" s="68">
        <v>0</v>
      </c>
      <c r="E8" s="68">
        <v>0</v>
      </c>
      <c r="F8" s="68">
        <v>0</v>
      </c>
      <c r="G8" s="68">
        <v>0</v>
      </c>
    </row>
    <row r="9" ht="30" customHeight="1" spans="1:7">
      <c r="A9" s="57" t="s">
        <v>10</v>
      </c>
      <c r="B9" s="95">
        <f t="shared" si="0"/>
        <v>23678860.7</v>
      </c>
      <c r="C9" s="95">
        <f t="shared" si="1"/>
        <v>79284686.51</v>
      </c>
      <c r="D9" s="68">
        <v>23678860.7</v>
      </c>
      <c r="E9" s="68">
        <v>79284686.51</v>
      </c>
      <c r="F9" s="68">
        <v>0</v>
      </c>
      <c r="G9" s="68">
        <v>0</v>
      </c>
    </row>
    <row r="10" ht="30" customHeight="1" spans="1:7">
      <c r="A10" s="57" t="s">
        <v>11</v>
      </c>
      <c r="B10" s="95">
        <f t="shared" si="0"/>
        <v>999243961.75</v>
      </c>
      <c r="C10" s="95">
        <f t="shared" si="1"/>
        <v>1052990189.07</v>
      </c>
      <c r="D10" s="68">
        <v>990034401.82</v>
      </c>
      <c r="E10" s="68">
        <v>1032487790.41</v>
      </c>
      <c r="F10" s="68">
        <v>9209559.93</v>
      </c>
      <c r="G10" s="68">
        <v>20502398.66</v>
      </c>
    </row>
    <row r="11" ht="30" customHeight="1" spans="1:7">
      <c r="A11" s="57" t="s">
        <v>12</v>
      </c>
      <c r="B11" s="95">
        <f t="shared" si="0"/>
        <v>5871626.92</v>
      </c>
      <c r="C11" s="95">
        <f t="shared" si="1"/>
        <v>8239116.71</v>
      </c>
      <c r="D11" s="68">
        <v>5871626.92</v>
      </c>
      <c r="E11" s="68">
        <v>8239116.71</v>
      </c>
      <c r="F11" s="68">
        <v>0</v>
      </c>
      <c r="G11" s="68">
        <v>0</v>
      </c>
    </row>
    <row r="12" ht="30" customHeight="1" spans="1:7">
      <c r="A12" s="57" t="s">
        <v>13</v>
      </c>
      <c r="B12" s="95">
        <f t="shared" si="0"/>
        <v>0</v>
      </c>
      <c r="C12" s="95">
        <f t="shared" si="1"/>
        <v>0</v>
      </c>
      <c r="D12" s="68">
        <v>0</v>
      </c>
      <c r="E12" s="68">
        <v>0</v>
      </c>
      <c r="F12" s="68">
        <v>0</v>
      </c>
      <c r="G12" s="68">
        <v>0</v>
      </c>
    </row>
    <row r="13" ht="30" customHeight="1" spans="1:7">
      <c r="A13" s="57" t="s">
        <v>14</v>
      </c>
      <c r="B13" s="95">
        <f t="shared" si="0"/>
        <v>0</v>
      </c>
      <c r="C13" s="95">
        <f t="shared" si="1"/>
        <v>0</v>
      </c>
      <c r="D13" s="58" t="s">
        <v>15</v>
      </c>
      <c r="E13" s="58" t="s">
        <v>15</v>
      </c>
      <c r="F13" s="58" t="s">
        <v>15</v>
      </c>
      <c r="G13" s="58" t="s">
        <v>15</v>
      </c>
    </row>
    <row r="14" ht="30" customHeight="1" spans="1:7">
      <c r="A14" s="57" t="s">
        <v>16</v>
      </c>
      <c r="B14" s="95">
        <f t="shared" si="0"/>
        <v>6209766.13</v>
      </c>
      <c r="C14" s="95">
        <f t="shared" si="1"/>
        <v>17268016.09</v>
      </c>
      <c r="D14" s="95">
        <f>D15+D16</f>
        <v>1732340.37</v>
      </c>
      <c r="E14" s="95">
        <f>E15+E16</f>
        <v>1597047.55</v>
      </c>
      <c r="F14" s="95">
        <f>F15+F16</f>
        <v>4477425.76</v>
      </c>
      <c r="G14" s="95">
        <f>G15+G16</f>
        <v>15670968.54</v>
      </c>
    </row>
    <row r="15" ht="30" customHeight="1" spans="1:7">
      <c r="A15" s="57" t="s">
        <v>17</v>
      </c>
      <c r="B15" s="95">
        <f t="shared" si="0"/>
        <v>0</v>
      </c>
      <c r="C15" s="95">
        <f t="shared" si="1"/>
        <v>0</v>
      </c>
      <c r="D15" s="68">
        <v>0</v>
      </c>
      <c r="E15" s="68">
        <v>0</v>
      </c>
      <c r="F15" s="68">
        <v>0</v>
      </c>
      <c r="G15" s="68">
        <v>0</v>
      </c>
    </row>
    <row r="16" ht="30" customHeight="1" spans="1:7">
      <c r="A16" s="57" t="s">
        <v>18</v>
      </c>
      <c r="B16" s="95">
        <f t="shared" si="0"/>
        <v>6209766.13</v>
      </c>
      <c r="C16" s="95">
        <f t="shared" si="1"/>
        <v>17268016.09</v>
      </c>
      <c r="D16" s="68">
        <v>1732340.37</v>
      </c>
      <c r="E16" s="68">
        <v>1597047.55</v>
      </c>
      <c r="F16" s="68">
        <v>4477425.76</v>
      </c>
      <c r="G16" s="68">
        <v>15670968.54</v>
      </c>
    </row>
    <row r="17" ht="30" customHeight="1" spans="1:7">
      <c r="A17" s="57" t="s">
        <v>19</v>
      </c>
      <c r="B17" s="95">
        <f t="shared" si="0"/>
        <v>1022584683.24</v>
      </c>
      <c r="C17" s="95">
        <f t="shared" si="1"/>
        <v>1123245976.2</v>
      </c>
      <c r="D17" s="95">
        <f>D7-D14</f>
        <v>1017852549.07</v>
      </c>
      <c r="E17" s="95">
        <f>E7-E14</f>
        <v>1118414546.08</v>
      </c>
      <c r="F17" s="95">
        <f>F7-F14</f>
        <v>4732134.17</v>
      </c>
      <c r="G17" s="95">
        <f>G7-G14</f>
        <v>4831430.12</v>
      </c>
    </row>
    <row r="18" ht="30" customHeight="1" spans="1:7">
      <c r="A18" s="105"/>
      <c r="B18" s="105"/>
      <c r="C18" s="105"/>
      <c r="D18" s="105"/>
      <c r="E18" s="105"/>
      <c r="F18" s="105"/>
      <c r="G18" s="105"/>
    </row>
  </sheetData>
  <mergeCells count="5">
    <mergeCell ref="A1:G1"/>
    <mergeCell ref="B5:C5"/>
    <mergeCell ref="D5:E5"/>
    <mergeCell ref="F5:G5"/>
    <mergeCell ref="A5:A6"/>
  </mergeCells>
  <printOptions horizontalCentered="1"/>
  <pageMargins left="0.393700787401575" right="0.393700787401575" top="0.393700787401575" bottom="0.393700787401575" header="0.51181" footer="0.51181"/>
  <pageSetup paperSize="9" scale="70" orientation="landscape" errors="blank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"/>
  <sheetViews>
    <sheetView showGridLines="0" zoomScalePageLayoutView="60" workbookViewId="0">
      <selection activeCell="F11" sqref="F11"/>
    </sheetView>
  </sheetViews>
  <sheetFormatPr defaultColWidth="8" defaultRowHeight="13.8" outlineLevelCol="2"/>
  <cols>
    <col min="1" max="1" width="45.8916666666667" style="1"/>
    <col min="2" max="2" width="7.16666666666667" style="1"/>
    <col min="3" max="3" width="28.6833333333333" style="1"/>
  </cols>
  <sheetData>
    <row r="1" ht="48" customHeight="1" spans="1:3">
      <c r="A1" s="2" t="s">
        <v>190</v>
      </c>
      <c r="B1" s="46"/>
      <c r="C1" s="46"/>
    </row>
    <row r="2" ht="19.5" customHeight="1" spans="1:3">
      <c r="A2" s="47" t="s">
        <v>1</v>
      </c>
      <c r="B2" s="48"/>
      <c r="C2" s="49" t="s">
        <v>191</v>
      </c>
    </row>
    <row r="3" ht="28.5" customHeight="1" spans="1:3">
      <c r="A3" s="50" t="s">
        <v>2</v>
      </c>
      <c r="B3" s="50" t="s">
        <v>137</v>
      </c>
      <c r="C3" s="50" t="s">
        <v>138</v>
      </c>
    </row>
    <row r="4" ht="28.5" customHeight="1" spans="1:3">
      <c r="A4" s="51" t="s">
        <v>192</v>
      </c>
      <c r="B4" s="52" t="s">
        <v>15</v>
      </c>
      <c r="C4" s="52" t="s">
        <v>15</v>
      </c>
    </row>
    <row r="5" ht="28.5" customHeight="1" spans="1:3">
      <c r="A5" s="38" t="s">
        <v>193</v>
      </c>
      <c r="B5" s="53" t="s">
        <v>142</v>
      </c>
      <c r="C5" s="11">
        <v>83125567.98</v>
      </c>
    </row>
    <row r="6" ht="28.5" customHeight="1" spans="1:3">
      <c r="A6" s="38" t="s">
        <v>194</v>
      </c>
      <c r="B6" s="53" t="s">
        <v>142</v>
      </c>
      <c r="C6" s="11">
        <v>25390721.67</v>
      </c>
    </row>
    <row r="7" ht="28.5" customHeight="1" spans="1:3">
      <c r="A7" s="38" t="s">
        <v>195</v>
      </c>
      <c r="B7" s="53" t="s">
        <v>142</v>
      </c>
      <c r="C7" s="11">
        <v>7445531.57</v>
      </c>
    </row>
    <row r="8" ht="28.5" customHeight="1" spans="1:3">
      <c r="A8" s="38" t="s">
        <v>196</v>
      </c>
      <c r="B8" s="53" t="s">
        <v>142</v>
      </c>
      <c r="C8" s="10">
        <f>C6-C7</f>
        <v>17945190.1</v>
      </c>
    </row>
    <row r="9" ht="28.5" customHeight="1" spans="1:3">
      <c r="A9" s="38" t="s">
        <v>197</v>
      </c>
      <c r="B9" s="53" t="s">
        <v>142</v>
      </c>
      <c r="C9" s="10">
        <f>C5+C8</f>
        <v>101070758.08</v>
      </c>
    </row>
    <row r="10" ht="28.5" customHeight="1" spans="1:3">
      <c r="A10" s="38" t="s">
        <v>198</v>
      </c>
      <c r="B10" s="53" t="s">
        <v>140</v>
      </c>
      <c r="C10" s="30">
        <v>24179</v>
      </c>
    </row>
    <row r="11" ht="28.5" customHeight="1" spans="1:3">
      <c r="A11" s="44"/>
      <c r="B11" s="44"/>
      <c r="C11" s="54" t="s">
        <v>199</v>
      </c>
    </row>
  </sheetData>
  <mergeCells count="1">
    <mergeCell ref="A1:C1"/>
  </mergeCells>
  <printOptions horizontalCentered="1"/>
  <pageMargins left="0.393700787401575" right="0.393700787401575" top="0.78740157480315" bottom="0.393700787401575" header="0.51181" footer="0.51181"/>
  <pageSetup paperSize="9" orientation="landscape" errors="blank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1"/>
  <sheetViews>
    <sheetView showGridLines="0" zoomScalePageLayoutView="60" topLeftCell="A23" workbookViewId="0">
      <pane topLeftCell="A5" activePane="bottomRight" state="frozen"/>
      <selection activeCell="B34" sqref="B34"/>
    </sheetView>
  </sheetViews>
  <sheetFormatPr defaultColWidth="8" defaultRowHeight="13.8" outlineLevelCol="5"/>
  <cols>
    <col min="1" max="1" width="32.6" style="1" customWidth="1"/>
    <col min="2" max="3" width="21" style="1" customWidth="1"/>
    <col min="4" max="4" width="27.5" style="1" customWidth="1"/>
    <col min="5" max="6" width="23.3" style="1" customWidth="1"/>
  </cols>
  <sheetData>
    <row r="1" ht="39" customHeight="1" spans="1:6">
      <c r="A1" s="17" t="s">
        <v>200</v>
      </c>
      <c r="B1" s="18"/>
      <c r="C1" s="18"/>
      <c r="D1" s="18"/>
      <c r="E1" s="18"/>
      <c r="F1" s="18"/>
    </row>
    <row r="2" ht="9" customHeight="1" spans="1:6">
      <c r="A2" s="19"/>
      <c r="B2" s="19"/>
      <c r="C2" s="19"/>
      <c r="D2" s="19"/>
      <c r="E2" s="19"/>
      <c r="F2" s="20"/>
    </row>
    <row r="3" ht="19.5" customHeight="1" spans="1:6">
      <c r="A3" s="21" t="s">
        <v>1</v>
      </c>
      <c r="B3" s="19"/>
      <c r="C3" s="19"/>
      <c r="D3" s="19"/>
      <c r="E3" s="19"/>
      <c r="F3" s="20" t="s">
        <v>201</v>
      </c>
    </row>
    <row r="4" ht="27" customHeight="1" spans="1:6">
      <c r="A4" s="7" t="s">
        <v>2</v>
      </c>
      <c r="B4" s="7" t="s">
        <v>7</v>
      </c>
      <c r="C4" s="7" t="s">
        <v>202</v>
      </c>
      <c r="D4" s="7" t="s">
        <v>2</v>
      </c>
      <c r="E4" s="7" t="s">
        <v>7</v>
      </c>
      <c r="F4" s="7" t="s">
        <v>202</v>
      </c>
    </row>
    <row r="5" ht="27" customHeight="1" spans="1:6">
      <c r="A5" s="22" t="s">
        <v>203</v>
      </c>
      <c r="B5" s="23" t="s">
        <v>15</v>
      </c>
      <c r="C5" s="23" t="s">
        <v>15</v>
      </c>
      <c r="D5" s="24" t="s">
        <v>204</v>
      </c>
      <c r="E5" s="25"/>
      <c r="F5" s="26"/>
    </row>
    <row r="6" ht="27" customHeight="1" spans="1:6">
      <c r="A6" s="27" t="s">
        <v>205</v>
      </c>
      <c r="B6" s="28">
        <v>0</v>
      </c>
      <c r="C6" s="28">
        <f>C7+C9</f>
        <v>0</v>
      </c>
      <c r="D6" s="9" t="s">
        <v>206</v>
      </c>
      <c r="E6" s="12"/>
      <c r="F6" s="29"/>
    </row>
    <row r="7" ht="27" customHeight="1" spans="1:6">
      <c r="A7" s="27" t="s">
        <v>207</v>
      </c>
      <c r="B7" s="28">
        <v>0</v>
      </c>
      <c r="C7" s="30">
        <v>0</v>
      </c>
      <c r="D7" s="9" t="s">
        <v>208</v>
      </c>
      <c r="E7" s="12"/>
      <c r="F7" s="29"/>
    </row>
    <row r="8" ht="27" customHeight="1" spans="1:6">
      <c r="A8" s="27" t="s">
        <v>209</v>
      </c>
      <c r="B8" s="28">
        <v>0</v>
      </c>
      <c r="C8" s="30">
        <v>0</v>
      </c>
      <c r="D8" s="9" t="s">
        <v>210</v>
      </c>
      <c r="E8" s="12" t="s">
        <v>15</v>
      </c>
      <c r="F8" s="31" t="s">
        <v>15</v>
      </c>
    </row>
    <row r="9" ht="27" customHeight="1" spans="1:6">
      <c r="A9" s="27" t="s">
        <v>211</v>
      </c>
      <c r="B9" s="28">
        <v>0</v>
      </c>
      <c r="C9" s="28">
        <f>C10+C11</f>
        <v>0</v>
      </c>
      <c r="D9" s="9" t="s">
        <v>205</v>
      </c>
      <c r="E9" s="28">
        <v>130122</v>
      </c>
      <c r="F9" s="32">
        <f>F10+F11</f>
        <v>130122</v>
      </c>
    </row>
    <row r="10" ht="27" customHeight="1" spans="1:6">
      <c r="A10" s="27" t="s">
        <v>212</v>
      </c>
      <c r="B10" s="28">
        <v>0</v>
      </c>
      <c r="C10" s="30">
        <v>0</v>
      </c>
      <c r="D10" s="9" t="s">
        <v>207</v>
      </c>
      <c r="E10" s="28">
        <v>78674</v>
      </c>
      <c r="F10" s="33">
        <v>78674</v>
      </c>
    </row>
    <row r="11" ht="27" customHeight="1" spans="1:6">
      <c r="A11" s="27" t="s">
        <v>213</v>
      </c>
      <c r="B11" s="28">
        <v>0</v>
      </c>
      <c r="C11" s="30">
        <v>0</v>
      </c>
      <c r="D11" s="9" t="s">
        <v>214</v>
      </c>
      <c r="E11" s="28">
        <v>51448</v>
      </c>
      <c r="F11" s="33">
        <v>51448</v>
      </c>
    </row>
    <row r="12" ht="27" customHeight="1" spans="1:6">
      <c r="A12" s="27" t="s">
        <v>204</v>
      </c>
      <c r="B12" s="28">
        <v>0</v>
      </c>
      <c r="C12" s="30">
        <v>0</v>
      </c>
      <c r="D12" s="9" t="s">
        <v>204</v>
      </c>
      <c r="E12" s="28">
        <v>98719</v>
      </c>
      <c r="F12" s="33">
        <v>98719</v>
      </c>
    </row>
    <row r="13" ht="27" customHeight="1" spans="1:6">
      <c r="A13" s="27" t="s">
        <v>215</v>
      </c>
      <c r="B13" s="28">
        <v>0</v>
      </c>
      <c r="C13" s="30">
        <v>0</v>
      </c>
      <c r="D13" s="9" t="s">
        <v>206</v>
      </c>
      <c r="E13" s="34" t="s">
        <v>15</v>
      </c>
      <c r="F13" s="35">
        <v>9.41</v>
      </c>
    </row>
    <row r="14" ht="27" customHeight="1" spans="1:6">
      <c r="A14" s="27" t="s">
        <v>216</v>
      </c>
      <c r="B14" s="12" t="s">
        <v>15</v>
      </c>
      <c r="C14" s="10">
        <v>0</v>
      </c>
      <c r="D14" s="9" t="s">
        <v>217</v>
      </c>
      <c r="E14" s="11">
        <v>6.7</v>
      </c>
      <c r="F14" s="36">
        <v>6.5</v>
      </c>
    </row>
    <row r="15" ht="27" customHeight="1" spans="1:6">
      <c r="A15" s="37" t="s">
        <v>218</v>
      </c>
      <c r="B15" s="11">
        <v>0</v>
      </c>
      <c r="C15" s="11">
        <v>0</v>
      </c>
      <c r="D15" s="9" t="s">
        <v>219</v>
      </c>
      <c r="E15" s="11">
        <v>2</v>
      </c>
      <c r="F15" s="36">
        <v>2</v>
      </c>
    </row>
    <row r="16" ht="27" customHeight="1" spans="1:6">
      <c r="A16" s="38" t="s">
        <v>220</v>
      </c>
      <c r="B16" s="11">
        <v>0</v>
      </c>
      <c r="C16" s="11">
        <v>0</v>
      </c>
      <c r="D16" s="38" t="s">
        <v>221</v>
      </c>
      <c r="E16" s="34" t="s">
        <v>15</v>
      </c>
      <c r="F16" s="35">
        <v>46979.41</v>
      </c>
    </row>
    <row r="17" ht="27" customHeight="1" spans="1:6">
      <c r="A17" s="38" t="s">
        <v>222</v>
      </c>
      <c r="B17" s="11">
        <v>0</v>
      </c>
      <c r="C17" s="11">
        <v>0</v>
      </c>
      <c r="D17" s="38" t="s">
        <v>223</v>
      </c>
      <c r="E17" s="10">
        <f>E18+E19</f>
        <v>0</v>
      </c>
      <c r="F17" s="31" t="s">
        <v>15</v>
      </c>
    </row>
    <row r="18" ht="27" customHeight="1" spans="1:6">
      <c r="A18" s="38" t="s">
        <v>224</v>
      </c>
      <c r="B18" s="34" t="s">
        <v>15</v>
      </c>
      <c r="C18" s="10">
        <v>0</v>
      </c>
      <c r="D18" s="38" t="s">
        <v>225</v>
      </c>
      <c r="E18" s="11">
        <v>0</v>
      </c>
      <c r="F18" s="31" t="s">
        <v>15</v>
      </c>
    </row>
    <row r="19" ht="27" customHeight="1" spans="1:6">
      <c r="A19" s="39" t="s">
        <v>226</v>
      </c>
      <c r="B19" s="12" t="s">
        <v>15</v>
      </c>
      <c r="C19" s="10">
        <v>0</v>
      </c>
      <c r="D19" s="9" t="s">
        <v>227</v>
      </c>
      <c r="E19" s="40">
        <v>0</v>
      </c>
      <c r="F19" s="31" t="s">
        <v>15</v>
      </c>
    </row>
    <row r="20" ht="27" customHeight="1" spans="1:6">
      <c r="A20" s="39" t="s">
        <v>228</v>
      </c>
      <c r="B20" s="12" t="s">
        <v>15</v>
      </c>
      <c r="C20" s="10">
        <v>0</v>
      </c>
      <c r="D20" s="9" t="s">
        <v>229</v>
      </c>
      <c r="E20" s="12" t="s">
        <v>15</v>
      </c>
      <c r="F20" s="31" t="s">
        <v>15</v>
      </c>
    </row>
    <row r="21" ht="27" customHeight="1" spans="1:6">
      <c r="A21" s="41" t="s">
        <v>230</v>
      </c>
      <c r="B21" s="12" t="s">
        <v>15</v>
      </c>
      <c r="C21" s="12" t="s">
        <v>15</v>
      </c>
      <c r="D21" s="9" t="s">
        <v>231</v>
      </c>
      <c r="E21" s="28"/>
      <c r="F21" s="33"/>
    </row>
    <row r="22" ht="27" customHeight="1" spans="1:6">
      <c r="A22" s="27" t="s">
        <v>232</v>
      </c>
      <c r="B22" s="11">
        <v>0</v>
      </c>
      <c r="C22" s="12" t="s">
        <v>15</v>
      </c>
      <c r="D22" s="9" t="s">
        <v>233</v>
      </c>
      <c r="E22" s="28"/>
      <c r="F22" s="33"/>
    </row>
    <row r="23" ht="27" customHeight="1" spans="1:6">
      <c r="A23" s="27" t="s">
        <v>234</v>
      </c>
      <c r="B23" s="11">
        <v>0</v>
      </c>
      <c r="C23" s="12" t="s">
        <v>15</v>
      </c>
      <c r="D23" s="9" t="s">
        <v>235</v>
      </c>
      <c r="E23" s="12"/>
      <c r="F23" s="35"/>
    </row>
    <row r="24" ht="27" customHeight="1" spans="1:6">
      <c r="A24" s="27" t="s">
        <v>236</v>
      </c>
      <c r="B24" s="11">
        <v>0</v>
      </c>
      <c r="C24" s="12" t="s">
        <v>15</v>
      </c>
      <c r="D24" s="9" t="s">
        <v>221</v>
      </c>
      <c r="E24" s="12"/>
      <c r="F24" s="35"/>
    </row>
    <row r="25" ht="27" customHeight="1" spans="1:6">
      <c r="A25" s="27" t="s">
        <v>237</v>
      </c>
      <c r="B25" s="10">
        <v>0</v>
      </c>
      <c r="C25" s="11">
        <v>0</v>
      </c>
      <c r="D25" s="9" t="s">
        <v>238</v>
      </c>
      <c r="E25" s="12"/>
      <c r="F25" s="31"/>
    </row>
    <row r="26" ht="27" customHeight="1" spans="1:6">
      <c r="A26" s="37" t="s">
        <v>239</v>
      </c>
      <c r="B26" s="12" t="s">
        <v>15</v>
      </c>
      <c r="C26" s="10">
        <v>0</v>
      </c>
      <c r="D26" s="9" t="s">
        <v>231</v>
      </c>
      <c r="E26" s="28"/>
      <c r="F26" s="42"/>
    </row>
    <row r="27" ht="27" customHeight="1" spans="1:6">
      <c r="A27" s="39" t="s">
        <v>240</v>
      </c>
      <c r="B27" s="12" t="s">
        <v>15</v>
      </c>
      <c r="C27" s="12" t="s">
        <v>15</v>
      </c>
      <c r="D27" s="9" t="s">
        <v>241</v>
      </c>
      <c r="E27" s="28"/>
      <c r="F27" s="33"/>
    </row>
    <row r="28" ht="27" customHeight="1" spans="1:6">
      <c r="A28" s="41" t="s">
        <v>231</v>
      </c>
      <c r="B28" s="28"/>
      <c r="C28" s="28"/>
      <c r="D28" s="9" t="s">
        <v>235</v>
      </c>
      <c r="E28" s="12"/>
      <c r="F28" s="29"/>
    </row>
    <row r="29" ht="27" customHeight="1" spans="1:6">
      <c r="A29" s="27" t="s">
        <v>242</v>
      </c>
      <c r="B29" s="28"/>
      <c r="C29" s="30"/>
      <c r="D29" s="9" t="s">
        <v>221</v>
      </c>
      <c r="E29" s="12"/>
      <c r="F29" s="29"/>
    </row>
    <row r="30" ht="27" customHeight="1" spans="1:6">
      <c r="A30" s="37" t="s">
        <v>243</v>
      </c>
      <c r="B30" s="28"/>
      <c r="C30" s="30"/>
      <c r="D30" s="9" t="s">
        <v>244</v>
      </c>
      <c r="E30" s="40"/>
      <c r="F30" s="31"/>
    </row>
    <row r="31" ht="28.5" customHeight="1" spans="1:6">
      <c r="A31" s="43"/>
      <c r="B31" s="44"/>
      <c r="C31" s="44"/>
      <c r="D31" s="43"/>
      <c r="E31" s="45"/>
      <c r="F31" s="45"/>
    </row>
  </sheetData>
  <mergeCells count="1">
    <mergeCell ref="A1:F1"/>
  </mergeCells>
  <printOptions horizontalCentered="1"/>
  <pageMargins left="0.393700787401575" right="0.393700787401575" top="0.393700787401575" bottom="0.393700787401575" header="0.51181" footer="0.51181"/>
  <pageSetup paperSize="9" scale="65" orientation="landscape" errors="blank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9"/>
  <sheetViews>
    <sheetView tabSelected="1" zoomScalePageLayoutView="60" workbookViewId="0">
      <pane topLeftCell="B12" activePane="bottomRight" state="frozen"/>
      <selection activeCell="I19" sqref="I19"/>
    </sheetView>
  </sheetViews>
  <sheetFormatPr defaultColWidth="8" defaultRowHeight="13.8" outlineLevelCol="3"/>
  <cols>
    <col min="1" max="1" width="36.9" style="1" customWidth="1"/>
    <col min="2" max="2" width="24.7" style="1" customWidth="1"/>
    <col min="3" max="3" width="25.1" style="1"/>
    <col min="4" max="4" width="20.3" style="1" customWidth="1"/>
  </cols>
  <sheetData>
    <row r="1" ht="33" customHeight="1" spans="1:4">
      <c r="A1" s="2" t="s">
        <v>245</v>
      </c>
      <c r="B1" s="3"/>
      <c r="C1" s="3"/>
      <c r="D1" s="3"/>
    </row>
    <row r="2" ht="19.5" customHeight="1" spans="1:4">
      <c r="A2" s="4" t="s">
        <v>1</v>
      </c>
      <c r="B2" s="5"/>
      <c r="C2" s="5"/>
      <c r="D2" s="6" t="s">
        <v>21</v>
      </c>
    </row>
    <row r="3" ht="37.5" customHeight="1" spans="1:4">
      <c r="A3" s="7" t="s">
        <v>2</v>
      </c>
      <c r="B3" s="7" t="s">
        <v>23</v>
      </c>
      <c r="C3" s="8" t="s">
        <v>24</v>
      </c>
      <c r="D3" s="8" t="s">
        <v>25</v>
      </c>
    </row>
    <row r="4" ht="28.5" customHeight="1" spans="1:4">
      <c r="A4" s="9" t="s">
        <v>246</v>
      </c>
      <c r="B4" s="10">
        <f>C4+D4</f>
        <v>69991881.19</v>
      </c>
      <c r="C4" s="10">
        <v>69991881.19</v>
      </c>
      <c r="D4" s="10">
        <v>0</v>
      </c>
    </row>
    <row r="5" ht="28.5" customHeight="1" spans="1:4">
      <c r="A5" s="9" t="s">
        <v>247</v>
      </c>
      <c r="B5" s="10">
        <f t="shared" ref="B5:B28" si="0">C5+D5</f>
        <v>0</v>
      </c>
      <c r="C5" s="11">
        <v>0</v>
      </c>
      <c r="D5" s="11">
        <v>0</v>
      </c>
    </row>
    <row r="6" ht="28.5" customHeight="1" spans="1:4">
      <c r="A6" s="9" t="s">
        <v>248</v>
      </c>
      <c r="B6" s="10">
        <f t="shared" si="0"/>
        <v>1270655.11</v>
      </c>
      <c r="C6" s="11">
        <v>1270655.11</v>
      </c>
      <c r="D6" s="11">
        <v>0</v>
      </c>
    </row>
    <row r="7" ht="28.5" customHeight="1" spans="1:4">
      <c r="A7" s="9" t="s">
        <v>249</v>
      </c>
      <c r="B7" s="10">
        <f t="shared" si="0"/>
        <v>0</v>
      </c>
      <c r="C7" s="11">
        <v>0</v>
      </c>
      <c r="D7" s="11">
        <v>0</v>
      </c>
    </row>
    <row r="8" ht="28.5" customHeight="1" spans="1:4">
      <c r="A8" s="9" t="s">
        <v>250</v>
      </c>
      <c r="B8" s="10">
        <f t="shared" si="0"/>
        <v>68721226.08</v>
      </c>
      <c r="C8" s="10">
        <f>C4-C5-C6-C7</f>
        <v>68721226.08</v>
      </c>
      <c r="D8" s="10">
        <f>D4-D5-D6-D7</f>
        <v>0</v>
      </c>
    </row>
    <row r="9" ht="28.5" customHeight="1" spans="1:4">
      <c r="A9" s="9" t="s">
        <v>251</v>
      </c>
      <c r="B9" s="10">
        <f t="shared" si="0"/>
        <v>0</v>
      </c>
      <c r="C9" s="10">
        <v>0</v>
      </c>
      <c r="D9" s="10">
        <v>0</v>
      </c>
    </row>
    <row r="10" ht="28.5" customHeight="1" spans="1:4">
      <c r="A10" s="9" t="s">
        <v>252</v>
      </c>
      <c r="B10" s="10">
        <f t="shared" si="0"/>
        <v>0</v>
      </c>
      <c r="C10" s="11">
        <v>0</v>
      </c>
      <c r="D10" s="11">
        <v>0</v>
      </c>
    </row>
    <row r="11" ht="28.5" customHeight="1" spans="1:4">
      <c r="A11" s="9" t="s">
        <v>253</v>
      </c>
      <c r="B11" s="10"/>
      <c r="C11" s="12" t="s">
        <v>15</v>
      </c>
      <c r="D11" s="12" t="s">
        <v>15</v>
      </c>
    </row>
    <row r="12" ht="28.5" customHeight="1" spans="1:4">
      <c r="A12" s="9" t="s">
        <v>254</v>
      </c>
      <c r="B12" s="10"/>
      <c r="C12" s="11">
        <v>0</v>
      </c>
      <c r="D12" s="12" t="s">
        <v>15</v>
      </c>
    </row>
    <row r="13" ht="30.75" customHeight="1" spans="1:4">
      <c r="A13" s="13" t="s">
        <v>255</v>
      </c>
      <c r="B13" s="10"/>
      <c r="C13" s="12" t="s">
        <v>15</v>
      </c>
      <c r="D13" s="12" t="s">
        <v>15</v>
      </c>
    </row>
    <row r="14" ht="28.5" customHeight="1" spans="1:4">
      <c r="A14" s="9" t="s">
        <v>256</v>
      </c>
      <c r="B14" s="10"/>
      <c r="C14" s="12" t="s">
        <v>15</v>
      </c>
      <c r="D14" s="12" t="s">
        <v>15</v>
      </c>
    </row>
    <row r="15" ht="28.5" customHeight="1" spans="1:4">
      <c r="A15" s="9" t="s">
        <v>257</v>
      </c>
      <c r="B15" s="10"/>
      <c r="C15" s="12" t="s">
        <v>15</v>
      </c>
      <c r="D15" s="12" t="s">
        <v>15</v>
      </c>
    </row>
    <row r="16" ht="28.5" customHeight="1" spans="1:4">
      <c r="A16" s="9" t="s">
        <v>258</v>
      </c>
      <c r="B16" s="10">
        <f t="shared" si="0"/>
        <v>0</v>
      </c>
      <c r="C16" s="10">
        <f>C9-C10-C12</f>
        <v>0</v>
      </c>
      <c r="D16" s="10">
        <f>D9-D10</f>
        <v>0</v>
      </c>
    </row>
    <row r="17" ht="28.5" customHeight="1" spans="1:4">
      <c r="A17" s="9" t="s">
        <v>259</v>
      </c>
      <c r="B17" s="10">
        <f t="shared" si="0"/>
        <v>8239116.71</v>
      </c>
      <c r="C17" s="10">
        <v>8239116.71</v>
      </c>
      <c r="D17" s="10">
        <v>0</v>
      </c>
    </row>
    <row r="18" ht="28.5" customHeight="1" spans="1:4">
      <c r="A18" s="9" t="s">
        <v>260</v>
      </c>
      <c r="B18" s="10"/>
      <c r="C18" s="12" t="s">
        <v>15</v>
      </c>
      <c r="D18" s="12" t="s">
        <v>15</v>
      </c>
    </row>
    <row r="19" ht="28.5" customHeight="1" spans="1:4">
      <c r="A19" s="9" t="s">
        <v>261</v>
      </c>
      <c r="B19" s="10">
        <f t="shared" si="0"/>
        <v>6308922.88</v>
      </c>
      <c r="C19" s="11">
        <v>6308922.88</v>
      </c>
      <c r="D19" s="11">
        <v>0</v>
      </c>
    </row>
    <row r="20" ht="28.5" customHeight="1" spans="1:4">
      <c r="A20" s="9" t="s">
        <v>262</v>
      </c>
      <c r="B20" s="10">
        <f t="shared" si="0"/>
        <v>874.79</v>
      </c>
      <c r="C20" s="11">
        <v>874.79</v>
      </c>
      <c r="D20" s="11">
        <v>0</v>
      </c>
    </row>
    <row r="21" ht="28.5" customHeight="1" spans="1:4">
      <c r="A21" s="9" t="s">
        <v>263</v>
      </c>
      <c r="B21" s="10">
        <f t="shared" si="0"/>
        <v>0</v>
      </c>
      <c r="C21" s="11">
        <v>0</v>
      </c>
      <c r="D21" s="11">
        <v>0</v>
      </c>
    </row>
    <row r="22" ht="28.5" customHeight="1" spans="1:4">
      <c r="A22" s="9" t="s">
        <v>264</v>
      </c>
      <c r="B22" s="10">
        <f t="shared" si="0"/>
        <v>1929319.04</v>
      </c>
      <c r="C22" s="10">
        <f>((C17-C19)-C20)-C21</f>
        <v>1929319.04</v>
      </c>
      <c r="D22" s="10">
        <f>D17-D19-D20-D21</f>
        <v>0</v>
      </c>
    </row>
    <row r="23" ht="28.5" customHeight="1" spans="1:4">
      <c r="A23" s="9" t="s">
        <v>265</v>
      </c>
      <c r="B23" s="10">
        <f t="shared" si="0"/>
        <v>17268016.09</v>
      </c>
      <c r="C23" s="10">
        <v>1597047.55</v>
      </c>
      <c r="D23" s="10">
        <v>15670968.54</v>
      </c>
    </row>
    <row r="24" ht="28.5" customHeight="1" spans="1:4">
      <c r="A24" s="9" t="s">
        <v>266</v>
      </c>
      <c r="B24" s="10"/>
      <c r="C24" s="12" t="s">
        <v>15</v>
      </c>
      <c r="D24" s="12" t="s">
        <v>15</v>
      </c>
    </row>
    <row r="25" ht="28.5" customHeight="1" spans="1:4">
      <c r="A25" s="9" t="s">
        <v>267</v>
      </c>
      <c r="B25" s="10">
        <f t="shared" si="0"/>
        <v>1100000.03</v>
      </c>
      <c r="C25" s="11">
        <v>1100000.03</v>
      </c>
      <c r="D25" s="11">
        <v>0</v>
      </c>
    </row>
    <row r="26" ht="28.5" customHeight="1" spans="1:4">
      <c r="A26" s="9" t="s">
        <v>268</v>
      </c>
      <c r="B26" s="10">
        <f t="shared" si="0"/>
        <v>0</v>
      </c>
      <c r="C26" s="11">
        <v>0</v>
      </c>
      <c r="D26" s="11">
        <v>0</v>
      </c>
    </row>
    <row r="27" ht="28.5" customHeight="1" spans="1:4">
      <c r="A27" s="9" t="s">
        <v>269</v>
      </c>
      <c r="B27" s="10">
        <f t="shared" si="0"/>
        <v>100000</v>
      </c>
      <c r="C27" s="11">
        <v>100000</v>
      </c>
      <c r="D27" s="11">
        <v>0</v>
      </c>
    </row>
    <row r="28" ht="27" customHeight="1" spans="1:4">
      <c r="A28" s="9" t="s">
        <v>264</v>
      </c>
      <c r="B28" s="10">
        <f t="shared" si="0"/>
        <v>16068016.06</v>
      </c>
      <c r="C28" s="10">
        <f>((C23-C25)-C26)-C27</f>
        <v>397047.52</v>
      </c>
      <c r="D28" s="10">
        <f>((D23-D25)-D26)-D27</f>
        <v>15670968.54</v>
      </c>
    </row>
    <row r="29" ht="28.5" customHeight="1" spans="1:4">
      <c r="A29" s="14"/>
      <c r="B29" s="15"/>
      <c r="C29" s="15"/>
      <c r="D29" s="16"/>
    </row>
  </sheetData>
  <mergeCells count="1">
    <mergeCell ref="A1:D1"/>
  </mergeCells>
  <printOptions horizontalCentered="1"/>
  <pageMargins left="0.393700787401575" right="0.393700787401575" top="0.393700787401575" bottom="0.393700787401575" header="0.51181" footer="0.51181"/>
  <pageSetup paperSize="9" scale="65" orientation="landscape" errors="blank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1"/>
  <sheetViews>
    <sheetView showZeros="0" zoomScalePageLayoutView="60" workbookViewId="0">
      <pane topLeftCell="C5" activePane="bottomRight" state="frozen"/>
      <selection activeCell="H10" sqref="H10"/>
    </sheetView>
  </sheetViews>
  <sheetFormatPr defaultColWidth="8" defaultRowHeight="13.8" outlineLevelCol="3"/>
  <cols>
    <col min="1" max="1" width="38.9" style="1" customWidth="1"/>
    <col min="2" max="4" width="25.1" style="1" customWidth="1"/>
  </cols>
  <sheetData>
    <row r="1" ht="48" customHeight="1" spans="1:4">
      <c r="A1" s="2" t="s">
        <v>20</v>
      </c>
      <c r="B1" s="46"/>
      <c r="C1" s="46"/>
      <c r="D1" s="46"/>
    </row>
    <row r="2" ht="19.5" customHeight="1" spans="1:4">
      <c r="A2" s="47" t="s">
        <v>1</v>
      </c>
      <c r="B2" s="47"/>
      <c r="C2" s="47"/>
      <c r="D2" s="49" t="s">
        <v>21</v>
      </c>
    </row>
    <row r="3" ht="39" customHeight="1" spans="1:4">
      <c r="A3" s="55" t="s">
        <v>22</v>
      </c>
      <c r="B3" s="50" t="s">
        <v>23</v>
      </c>
      <c r="C3" s="50" t="s">
        <v>24</v>
      </c>
      <c r="D3" s="50" t="s">
        <v>25</v>
      </c>
    </row>
    <row r="4" ht="24" customHeight="1" spans="1:4">
      <c r="A4" s="130" t="s">
        <v>26</v>
      </c>
      <c r="B4" s="95">
        <f>C4+D4</f>
        <v>528220801.78</v>
      </c>
      <c r="C4" s="95">
        <v>528121505.83</v>
      </c>
      <c r="D4" s="95">
        <v>99295.95</v>
      </c>
    </row>
    <row r="5" ht="24" customHeight="1" spans="1:4">
      <c r="A5" s="91" t="s">
        <v>27</v>
      </c>
      <c r="B5" s="95">
        <f t="shared" ref="B5:B20" si="0">C5+D5</f>
        <v>436496556.73</v>
      </c>
      <c r="C5" s="95">
        <v>436496556.73</v>
      </c>
      <c r="D5" s="95">
        <v>0</v>
      </c>
    </row>
    <row r="6" ht="24" customHeight="1" spans="1:4">
      <c r="A6" s="91" t="s">
        <v>28</v>
      </c>
      <c r="B6" s="95">
        <f t="shared" si="0"/>
        <v>0</v>
      </c>
      <c r="C6" s="95">
        <v>0</v>
      </c>
      <c r="D6" s="95">
        <v>0</v>
      </c>
    </row>
    <row r="7" ht="24" customHeight="1" spans="1:4">
      <c r="A7" s="57" t="s">
        <v>29</v>
      </c>
      <c r="B7" s="95">
        <f t="shared" si="0"/>
        <v>21298422.35</v>
      </c>
      <c r="C7" s="95">
        <v>21199126.4</v>
      </c>
      <c r="D7" s="95">
        <v>99295.95</v>
      </c>
    </row>
    <row r="8" ht="24" customHeight="1" spans="1:4">
      <c r="A8" s="57" t="s">
        <v>30</v>
      </c>
      <c r="B8" s="95">
        <f t="shared" si="0"/>
        <v>0</v>
      </c>
      <c r="C8" s="95"/>
      <c r="D8" s="95"/>
    </row>
    <row r="9" ht="24" customHeight="1" spans="1:4">
      <c r="A9" s="57" t="s">
        <v>31</v>
      </c>
      <c r="B9" s="95">
        <f t="shared" si="0"/>
        <v>433941.51</v>
      </c>
      <c r="C9" s="95">
        <v>433941.51</v>
      </c>
      <c r="D9" s="95"/>
    </row>
    <row r="10" ht="24" customHeight="1" spans="1:4">
      <c r="A10" s="57" t="s">
        <v>32</v>
      </c>
      <c r="B10" s="95">
        <f t="shared" si="0"/>
        <v>69991881.19</v>
      </c>
      <c r="C10" s="95">
        <v>69991881.19</v>
      </c>
      <c r="D10" s="95">
        <v>0</v>
      </c>
    </row>
    <row r="11" ht="24" customHeight="1" spans="1:4">
      <c r="A11" s="57" t="s">
        <v>33</v>
      </c>
      <c r="B11" s="95">
        <f t="shared" si="0"/>
        <v>0</v>
      </c>
      <c r="C11" s="95"/>
      <c r="D11" s="95"/>
    </row>
    <row r="12" ht="24" customHeight="1" spans="1:4">
      <c r="A12" s="57" t="s">
        <v>34</v>
      </c>
      <c r="B12" s="95">
        <f t="shared" si="0"/>
        <v>0</v>
      </c>
      <c r="C12" s="95"/>
      <c r="D12" s="95"/>
    </row>
    <row r="13" ht="24" customHeight="1" spans="1:4">
      <c r="A13" s="91" t="s">
        <v>35</v>
      </c>
      <c r="B13" s="95">
        <f t="shared" si="0"/>
        <v>427559508.82</v>
      </c>
      <c r="C13" s="95">
        <v>427559508.82</v>
      </c>
      <c r="D13" s="95">
        <v>0</v>
      </c>
    </row>
    <row r="14" ht="24" customHeight="1" spans="1:4">
      <c r="A14" s="91" t="s">
        <v>36</v>
      </c>
      <c r="B14" s="95">
        <f t="shared" si="0"/>
        <v>423152347.58</v>
      </c>
      <c r="C14" s="95">
        <v>423152347.58</v>
      </c>
      <c r="D14" s="95">
        <v>0</v>
      </c>
    </row>
    <row r="15" ht="24" customHeight="1" spans="1:4">
      <c r="A15" s="91" t="s">
        <v>37</v>
      </c>
      <c r="B15" s="95">
        <f t="shared" si="0"/>
        <v>4407161.24</v>
      </c>
      <c r="C15" s="95">
        <v>4407161.24</v>
      </c>
      <c r="D15" s="95"/>
    </row>
    <row r="16" ht="24" customHeight="1" spans="1:4">
      <c r="A16" s="57" t="s">
        <v>38</v>
      </c>
      <c r="B16" s="95">
        <f t="shared" si="0"/>
        <v>0</v>
      </c>
      <c r="C16" s="95">
        <v>0</v>
      </c>
      <c r="D16" s="95">
        <v>0</v>
      </c>
    </row>
    <row r="17" ht="24" customHeight="1" spans="1:4">
      <c r="A17" s="57" t="s">
        <v>39</v>
      </c>
      <c r="B17" s="95">
        <f t="shared" si="0"/>
        <v>0</v>
      </c>
      <c r="C17" s="95"/>
      <c r="D17" s="95"/>
    </row>
    <row r="18" ht="24" customHeight="1" spans="1:4">
      <c r="A18" s="57" t="s">
        <v>40</v>
      </c>
      <c r="B18" s="95">
        <f t="shared" si="0"/>
        <v>0</v>
      </c>
      <c r="C18" s="95"/>
      <c r="D18" s="95"/>
    </row>
    <row r="19" ht="24" customHeight="1" spans="1:4">
      <c r="A19" s="130" t="s">
        <v>41</v>
      </c>
      <c r="B19" s="95">
        <f t="shared" si="0"/>
        <v>100661292.96</v>
      </c>
      <c r="C19" s="95">
        <v>100561997.01</v>
      </c>
      <c r="D19" s="95">
        <v>99295.95</v>
      </c>
    </row>
    <row r="20" ht="24" customHeight="1" spans="1:4">
      <c r="A20" s="91" t="s">
        <v>42</v>
      </c>
      <c r="B20" s="95">
        <f t="shared" si="0"/>
        <v>1123245976.2</v>
      </c>
      <c r="C20" s="95">
        <v>1118414546.08</v>
      </c>
      <c r="D20" s="95">
        <v>4831430.12</v>
      </c>
    </row>
    <row r="21" ht="28.5" customHeight="1" spans="1:4">
      <c r="A21" s="111"/>
      <c r="B21" s="109"/>
      <c r="C21" s="109"/>
      <c r="D21" s="109"/>
    </row>
  </sheetData>
  <mergeCells count="1">
    <mergeCell ref="A1:D1"/>
  </mergeCells>
  <printOptions horizontalCentered="1"/>
  <pageMargins left="0.472222222222222" right="0.511805555555556" top="0.393700787401575" bottom="0.196527777777778" header="0.51181" footer="0.0784722222222222"/>
  <pageSetup paperSize="9" orientation="landscape" errors="blank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showGridLines="0" zoomScalePageLayoutView="60" topLeftCell="A10" workbookViewId="0">
      <pane topLeftCell="A6" activePane="bottomRight" state="frozen"/>
      <selection activeCell="C5" sqref="C5"/>
    </sheetView>
  </sheetViews>
  <sheetFormatPr defaultColWidth="8" defaultRowHeight="13.8" outlineLevelCol="7"/>
  <cols>
    <col min="1" max="1" width="22.7" style="1" customWidth="1"/>
    <col min="2" max="2" width="19.5" style="1" customWidth="1"/>
    <col min="3" max="3" width="21.1" style="1" customWidth="1"/>
    <col min="4" max="4" width="18.9" style="1" customWidth="1"/>
    <col min="5" max="5" width="26.9" style="1" customWidth="1"/>
    <col min="6" max="6" width="19" style="1" customWidth="1"/>
    <col min="7" max="7" width="20.4" style="1" customWidth="1"/>
    <col min="8" max="8" width="20.3" style="1" customWidth="1"/>
  </cols>
  <sheetData>
    <row r="1" ht="54" customHeight="1" spans="1:8">
      <c r="A1" s="2" t="s">
        <v>43</v>
      </c>
      <c r="B1" s="46"/>
      <c r="C1" s="46"/>
      <c r="D1" s="46"/>
      <c r="E1" s="46"/>
      <c r="F1" s="46"/>
      <c r="G1" s="46"/>
      <c r="H1" s="46"/>
    </row>
    <row r="2" ht="28" customHeight="1" spans="1:8">
      <c r="A2" s="47" t="s">
        <v>1</v>
      </c>
      <c r="B2" s="47"/>
      <c r="C2" s="47"/>
      <c r="D2" s="48"/>
      <c r="E2" s="47"/>
      <c r="F2" s="47"/>
      <c r="G2" s="47"/>
      <c r="H2" s="49" t="s">
        <v>21</v>
      </c>
    </row>
    <row r="3" ht="40" customHeight="1" spans="1:8">
      <c r="A3" s="55" t="s">
        <v>2</v>
      </c>
      <c r="B3" s="55" t="s">
        <v>44</v>
      </c>
      <c r="C3" s="50" t="s">
        <v>45</v>
      </c>
      <c r="D3" s="50" t="s">
        <v>46</v>
      </c>
      <c r="E3" s="55" t="s">
        <v>2</v>
      </c>
      <c r="F3" s="50" t="s">
        <v>44</v>
      </c>
      <c r="G3" s="50" t="s">
        <v>45</v>
      </c>
      <c r="H3" s="50" t="s">
        <v>46</v>
      </c>
    </row>
    <row r="4" ht="36" customHeight="1" spans="1:8">
      <c r="A4" s="57" t="s">
        <v>47</v>
      </c>
      <c r="B4" s="95">
        <f>C4+D4</f>
        <v>436496556.73</v>
      </c>
      <c r="C4" s="95">
        <f>C5+C6</f>
        <v>250265942.27</v>
      </c>
      <c r="D4" s="95">
        <f>D5+D6</f>
        <v>186230614.46</v>
      </c>
      <c r="E4" s="57" t="s">
        <v>48</v>
      </c>
      <c r="F4" s="95">
        <f>G4+H4</f>
        <v>423152347.58</v>
      </c>
      <c r="G4" s="95">
        <f>G5+G6+G7+G8</f>
        <v>245350448.57</v>
      </c>
      <c r="H4" s="95">
        <f>H5+H6+H7</f>
        <v>177801899.01</v>
      </c>
    </row>
    <row r="5" ht="36" customHeight="1" spans="1:8">
      <c r="A5" s="57" t="s">
        <v>49</v>
      </c>
      <c r="B5" s="95">
        <f>C5+D5</f>
        <v>343741345.75</v>
      </c>
      <c r="C5" s="68">
        <v>250265942.27</v>
      </c>
      <c r="D5" s="68">
        <v>93475403.48</v>
      </c>
      <c r="E5" s="57" t="s">
        <v>50</v>
      </c>
      <c r="F5" s="95">
        <f>G5+H5</f>
        <v>196127584.82</v>
      </c>
      <c r="G5" s="68">
        <v>193447031.76</v>
      </c>
      <c r="H5" s="68">
        <v>2680553.06</v>
      </c>
    </row>
    <row r="6" ht="36" customHeight="1" spans="1:8">
      <c r="A6" s="92" t="s">
        <v>51</v>
      </c>
      <c r="B6" s="79">
        <f>C6+D6</f>
        <v>92755210.98</v>
      </c>
      <c r="C6" s="70">
        <v>0</v>
      </c>
      <c r="D6" s="68">
        <v>92755210.98</v>
      </c>
      <c r="E6" s="57" t="s">
        <v>52</v>
      </c>
      <c r="F6" s="79">
        <f>G6+H6</f>
        <v>194048263.8</v>
      </c>
      <c r="G6" s="70">
        <v>18926917.85</v>
      </c>
      <c r="H6" s="68">
        <v>175121345.95</v>
      </c>
    </row>
    <row r="7" ht="36" customHeight="1" spans="1:8">
      <c r="A7" s="129" t="s">
        <v>53</v>
      </c>
      <c r="B7" s="102">
        <f>C7</f>
        <v>0</v>
      </c>
      <c r="C7" s="120">
        <v>0</v>
      </c>
      <c r="D7" s="58" t="s">
        <v>15</v>
      </c>
      <c r="E7" s="57" t="s">
        <v>54</v>
      </c>
      <c r="F7" s="102">
        <f>G7+H7</f>
        <v>4752778.27</v>
      </c>
      <c r="G7" s="120">
        <v>4752778.27</v>
      </c>
      <c r="H7" s="68">
        <v>0</v>
      </c>
    </row>
    <row r="8" ht="36" customHeight="1" spans="1:8">
      <c r="A8" s="57" t="s">
        <v>55</v>
      </c>
      <c r="B8" s="95">
        <f>C8+D8</f>
        <v>21199126.4</v>
      </c>
      <c r="C8" s="68">
        <v>19971018.38</v>
      </c>
      <c r="D8" s="68">
        <v>1228108.02</v>
      </c>
      <c r="E8" s="57" t="s">
        <v>56</v>
      </c>
      <c r="F8" s="95">
        <f>G8</f>
        <v>28223720.69</v>
      </c>
      <c r="G8" s="68">
        <v>28223720.69</v>
      </c>
      <c r="H8" s="58" t="s">
        <v>15</v>
      </c>
    </row>
    <row r="9" ht="36" customHeight="1" spans="1:8">
      <c r="A9" s="57" t="s">
        <v>57</v>
      </c>
      <c r="B9" s="95">
        <f>D9</f>
        <v>433941.51</v>
      </c>
      <c r="C9" s="58" t="s">
        <v>15</v>
      </c>
      <c r="D9" s="68">
        <v>433941.51</v>
      </c>
      <c r="E9" s="57" t="s">
        <v>58</v>
      </c>
      <c r="F9" s="95">
        <f>H9</f>
        <v>4407161.24</v>
      </c>
      <c r="G9" s="58" t="s">
        <v>15</v>
      </c>
      <c r="H9" s="68">
        <v>4407161.24</v>
      </c>
    </row>
    <row r="10" ht="36" customHeight="1" spans="1:8">
      <c r="A10" s="57" t="s">
        <v>59</v>
      </c>
      <c r="B10" s="95">
        <f>C10+D10</f>
        <v>69991881.19</v>
      </c>
      <c r="C10" s="68">
        <v>1270655.11</v>
      </c>
      <c r="D10" s="68">
        <v>68721226.08</v>
      </c>
      <c r="E10" s="57" t="s">
        <v>60</v>
      </c>
      <c r="F10" s="95">
        <f>G10+H10</f>
        <v>0</v>
      </c>
      <c r="G10" s="68">
        <v>0</v>
      </c>
      <c r="H10" s="68">
        <v>0</v>
      </c>
    </row>
    <row r="11" ht="36" customHeight="1" spans="1:8">
      <c r="A11" s="57" t="s">
        <v>61</v>
      </c>
      <c r="B11" s="95">
        <f>B4+B7+B8+B9+B10</f>
        <v>528121505.83</v>
      </c>
      <c r="C11" s="95">
        <f>C4+C7+C8+C10</f>
        <v>271507615.76</v>
      </c>
      <c r="D11" s="95">
        <f>D4+D8+D9+D10</f>
        <v>256613890.07</v>
      </c>
      <c r="E11" s="57" t="s">
        <v>62</v>
      </c>
      <c r="F11" s="95">
        <f>F4+F9+F10</f>
        <v>427559508.82</v>
      </c>
      <c r="G11" s="95">
        <f>G4+G10</f>
        <v>245350448.57</v>
      </c>
      <c r="H11" s="95">
        <f>H4+H9+H10</f>
        <v>182209060.25</v>
      </c>
    </row>
    <row r="12" ht="36" customHeight="1" spans="1:8">
      <c r="A12" s="57" t="s">
        <v>63</v>
      </c>
      <c r="B12" s="95">
        <f>C12+D12</f>
        <v>0</v>
      </c>
      <c r="C12" s="68">
        <v>0</v>
      </c>
      <c r="D12" s="68">
        <v>0</v>
      </c>
      <c r="E12" s="57" t="s">
        <v>64</v>
      </c>
      <c r="F12" s="95">
        <f>G12+H12</f>
        <v>0</v>
      </c>
      <c r="G12" s="68">
        <v>0</v>
      </c>
      <c r="H12" s="68">
        <v>0</v>
      </c>
    </row>
    <row r="13" ht="36" customHeight="1" spans="1:8">
      <c r="A13" s="57" t="s">
        <v>65</v>
      </c>
      <c r="B13" s="95">
        <f>C13+D13</f>
        <v>0</v>
      </c>
      <c r="C13" s="68">
        <v>0</v>
      </c>
      <c r="D13" s="68">
        <v>0</v>
      </c>
      <c r="E13" s="57" t="s">
        <v>66</v>
      </c>
      <c r="F13" s="95">
        <f>G13+H13</f>
        <v>0</v>
      </c>
      <c r="G13" s="68">
        <v>0</v>
      </c>
      <c r="H13" s="68">
        <v>0</v>
      </c>
    </row>
    <row r="14" ht="36" customHeight="1" spans="1:8">
      <c r="A14" s="57" t="s">
        <v>67</v>
      </c>
      <c r="B14" s="95">
        <f>B11+B12+B13</f>
        <v>528121505.83</v>
      </c>
      <c r="C14" s="95">
        <f>C11+C12+C13</f>
        <v>271507615.76</v>
      </c>
      <c r="D14" s="95">
        <f>D11+D12+D13</f>
        <v>256613890.07</v>
      </c>
      <c r="E14" s="57" t="s">
        <v>68</v>
      </c>
      <c r="F14" s="95">
        <f>F11+F12+F13</f>
        <v>427559508.82</v>
      </c>
      <c r="G14" s="95">
        <f>G11+G12+G13</f>
        <v>245350448.57</v>
      </c>
      <c r="H14" s="95">
        <f>H11+H12+H13</f>
        <v>182209060.25</v>
      </c>
    </row>
    <row r="15" ht="36" customHeight="1" spans="1:8">
      <c r="A15" s="58" t="s">
        <v>15</v>
      </c>
      <c r="B15" s="58" t="s">
        <v>15</v>
      </c>
      <c r="C15" s="58" t="s">
        <v>15</v>
      </c>
      <c r="D15" s="58" t="s">
        <v>15</v>
      </c>
      <c r="E15" s="57" t="s">
        <v>69</v>
      </c>
      <c r="F15" s="95">
        <f>B14-F14</f>
        <v>100561997.01</v>
      </c>
      <c r="G15" s="95">
        <f>C14-G14</f>
        <v>26157167.1900001</v>
      </c>
      <c r="H15" s="95">
        <f>D14-H14</f>
        <v>74404829.82</v>
      </c>
    </row>
    <row r="16" ht="36" customHeight="1" spans="1:8">
      <c r="A16" s="57" t="s">
        <v>70</v>
      </c>
      <c r="B16" s="95">
        <f>C16+D16</f>
        <v>1017852549.07</v>
      </c>
      <c r="C16" s="68">
        <v>710238820.62</v>
      </c>
      <c r="D16" s="68">
        <v>307613728.45</v>
      </c>
      <c r="E16" s="57" t="s">
        <v>71</v>
      </c>
      <c r="F16" s="95">
        <f>B16+F15</f>
        <v>1118414546.08</v>
      </c>
      <c r="G16" s="95">
        <f>C16+G15</f>
        <v>736395987.81</v>
      </c>
      <c r="H16" s="95">
        <f>D16+H15</f>
        <v>382018558.27</v>
      </c>
    </row>
    <row r="17" ht="36" customHeight="1" spans="1:8">
      <c r="A17" s="58" t="s">
        <v>72</v>
      </c>
      <c r="B17" s="95">
        <f>B14+B16</f>
        <v>1545974054.9</v>
      </c>
      <c r="C17" s="95">
        <f>C14+C16</f>
        <v>981746436.38</v>
      </c>
      <c r="D17" s="95">
        <f>D14+D16</f>
        <v>564227618.52</v>
      </c>
      <c r="E17" s="58" t="s">
        <v>72</v>
      </c>
      <c r="F17" s="95">
        <f>F14+F16</f>
        <v>1545974054.9</v>
      </c>
      <c r="G17" s="95">
        <f>G14+G16</f>
        <v>981746436.38</v>
      </c>
      <c r="H17" s="95">
        <f>H14+H16</f>
        <v>564227618.52</v>
      </c>
    </row>
    <row r="18" ht="28.5" customHeight="1" spans="1:8">
      <c r="A18" s="128"/>
      <c r="B18" s="128"/>
      <c r="C18" s="128"/>
      <c r="D18" s="128"/>
      <c r="E18" s="105"/>
      <c r="F18" s="105"/>
      <c r="G18" s="105"/>
      <c r="H18" s="106"/>
    </row>
  </sheetData>
  <mergeCells count="1">
    <mergeCell ref="A1:H1"/>
  </mergeCells>
  <printOptions horizontalCentered="1"/>
  <pageMargins left="0.393700787401575" right="0.393700787401575" top="0.393700787401575" bottom="0.393700787401575" header="0.51181" footer="0.51181"/>
  <pageSetup paperSize="9" scale="70" orientation="landscape" errors="blank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0"/>
  <sheetViews>
    <sheetView showGridLines="0" zoomScalePageLayoutView="60" workbookViewId="0">
      <pane topLeftCell="A5" activePane="bottomRight" state="frozen"/>
      <selection activeCell="F6" sqref="F6"/>
    </sheetView>
  </sheetViews>
  <sheetFormatPr defaultColWidth="8" defaultRowHeight="13.8" outlineLevelCol="3"/>
  <cols>
    <col min="1" max="1" width="38.1" style="1" customWidth="1"/>
    <col min="2" max="2" width="29.5" style="1" customWidth="1"/>
    <col min="3" max="3" width="34" style="1" customWidth="1"/>
    <col min="4" max="4" width="29.6" style="1" customWidth="1"/>
  </cols>
  <sheetData>
    <row r="1" ht="48" customHeight="1" spans="1:4">
      <c r="A1" s="2" t="s">
        <v>73</v>
      </c>
      <c r="B1" s="109"/>
      <c r="C1" s="46"/>
      <c r="D1" s="109"/>
    </row>
    <row r="2" ht="21" customHeight="1" spans="1:4">
      <c r="A2" s="110"/>
      <c r="B2" s="111"/>
      <c r="C2" s="97"/>
      <c r="D2" s="112"/>
    </row>
    <row r="3" ht="21" customHeight="1" spans="1:4">
      <c r="A3" s="47" t="s">
        <v>1</v>
      </c>
      <c r="B3" s="113"/>
      <c r="C3" s="47"/>
      <c r="D3" s="114" t="s">
        <v>21</v>
      </c>
    </row>
    <row r="4" ht="30" customHeight="1" spans="1:4">
      <c r="A4" s="55" t="s">
        <v>74</v>
      </c>
      <c r="B4" s="50" t="s">
        <v>75</v>
      </c>
      <c r="C4" s="55" t="s">
        <v>76</v>
      </c>
      <c r="D4" s="115" t="s">
        <v>75</v>
      </c>
    </row>
    <row r="5" ht="30" customHeight="1" spans="1:4">
      <c r="A5" s="116" t="s">
        <v>47</v>
      </c>
      <c r="B5" s="68">
        <v>0</v>
      </c>
      <c r="C5" s="27" t="s">
        <v>48</v>
      </c>
      <c r="D5" s="117">
        <f>(D6+D7)</f>
        <v>0</v>
      </c>
    </row>
    <row r="6" ht="30" customHeight="1" spans="1:4">
      <c r="A6" s="116" t="s">
        <v>77</v>
      </c>
      <c r="B6" s="68">
        <v>0</v>
      </c>
      <c r="C6" s="57" t="s">
        <v>78</v>
      </c>
      <c r="D6" s="68">
        <v>0</v>
      </c>
    </row>
    <row r="7" ht="30" customHeight="1" spans="1:4">
      <c r="A7" s="116" t="s">
        <v>79</v>
      </c>
      <c r="B7" s="68">
        <v>0</v>
      </c>
      <c r="C7" s="57" t="s">
        <v>80</v>
      </c>
      <c r="D7" s="68">
        <v>0</v>
      </c>
    </row>
    <row r="8" ht="30" customHeight="1" spans="1:4">
      <c r="A8" s="118" t="s">
        <v>81</v>
      </c>
      <c r="B8" s="70">
        <v>0</v>
      </c>
      <c r="C8" s="57" t="s">
        <v>82</v>
      </c>
      <c r="D8" s="68">
        <v>0</v>
      </c>
    </row>
    <row r="9" ht="30" customHeight="1" spans="1:4">
      <c r="A9" s="119" t="s">
        <v>53</v>
      </c>
      <c r="B9" s="120">
        <v>0</v>
      </c>
      <c r="C9" s="57" t="s">
        <v>60</v>
      </c>
      <c r="D9" s="68">
        <v>0</v>
      </c>
    </row>
    <row r="10" ht="30" customHeight="1" spans="1:4">
      <c r="A10" s="116" t="s">
        <v>83</v>
      </c>
      <c r="B10" s="68">
        <v>0</v>
      </c>
      <c r="C10" s="58" t="s">
        <v>15</v>
      </c>
      <c r="D10" s="58" t="s">
        <v>15</v>
      </c>
    </row>
    <row r="11" ht="30" customHeight="1" spans="1:4">
      <c r="A11" s="121" t="s">
        <v>55</v>
      </c>
      <c r="B11" s="68">
        <v>99295.95</v>
      </c>
      <c r="C11" s="58" t="s">
        <v>15</v>
      </c>
      <c r="D11" s="58" t="s">
        <v>15</v>
      </c>
    </row>
    <row r="12" ht="30" customHeight="1" spans="1:4">
      <c r="A12" s="119" t="s">
        <v>84</v>
      </c>
      <c r="B12" s="70">
        <v>0</v>
      </c>
      <c r="C12" s="58" t="s">
        <v>15</v>
      </c>
      <c r="D12" s="52" t="s">
        <v>15</v>
      </c>
    </row>
    <row r="13" ht="30" customHeight="1" spans="1:4">
      <c r="A13" s="122" t="s">
        <v>85</v>
      </c>
      <c r="B13" s="117">
        <f>B5+B9+B11+B12</f>
        <v>99295.95</v>
      </c>
      <c r="C13" s="123" t="s">
        <v>62</v>
      </c>
      <c r="D13" s="117">
        <f>D5+D8+D9</f>
        <v>0</v>
      </c>
    </row>
    <row r="14" ht="30" customHeight="1" spans="1:4">
      <c r="A14" s="116" t="s">
        <v>86</v>
      </c>
      <c r="B14" s="69">
        <v>0</v>
      </c>
      <c r="C14" s="124" t="s">
        <v>64</v>
      </c>
      <c r="D14" s="68">
        <v>0</v>
      </c>
    </row>
    <row r="15" ht="30" customHeight="1" spans="1:4">
      <c r="A15" s="116" t="s">
        <v>87</v>
      </c>
      <c r="B15" s="72">
        <v>0</v>
      </c>
      <c r="C15" s="124" t="s">
        <v>66</v>
      </c>
      <c r="D15" s="70">
        <v>0</v>
      </c>
    </row>
    <row r="16" ht="30" customHeight="1" spans="1:4">
      <c r="A16" s="122" t="s">
        <v>88</v>
      </c>
      <c r="B16" s="125">
        <f>B13+B14+B15</f>
        <v>99295.95</v>
      </c>
      <c r="C16" s="27" t="s">
        <v>68</v>
      </c>
      <c r="D16" s="10">
        <f>D13+D14+D15</f>
        <v>0</v>
      </c>
    </row>
    <row r="17" ht="30" customHeight="1" spans="1:4">
      <c r="A17" s="58" t="s">
        <v>15</v>
      </c>
      <c r="B17" s="58" t="s">
        <v>15</v>
      </c>
      <c r="C17" s="27" t="s">
        <v>69</v>
      </c>
      <c r="D17" s="10">
        <f>B16-D16</f>
        <v>99295.95</v>
      </c>
    </row>
    <row r="18" ht="30" customHeight="1" spans="1:4">
      <c r="A18" s="116" t="s">
        <v>89</v>
      </c>
      <c r="B18" s="70">
        <v>4732134.17</v>
      </c>
      <c r="C18" s="27" t="s">
        <v>71</v>
      </c>
      <c r="D18" s="10">
        <f>B18+D17</f>
        <v>4831430.12</v>
      </c>
    </row>
    <row r="19" ht="30" customHeight="1" spans="1:4">
      <c r="A19" s="126" t="s">
        <v>90</v>
      </c>
      <c r="B19" s="127">
        <f>B16+B18</f>
        <v>4831430.12</v>
      </c>
      <c r="C19" s="60" t="s">
        <v>91</v>
      </c>
      <c r="D19" s="10">
        <f>D16+D18</f>
        <v>4831430.12</v>
      </c>
    </row>
    <row r="20" ht="30" customHeight="1" spans="1:4">
      <c r="A20" s="128"/>
      <c r="B20" s="109"/>
      <c r="C20" s="104"/>
      <c r="D20" s="106"/>
    </row>
  </sheetData>
  <mergeCells count="1">
    <mergeCell ref="A1:D1"/>
  </mergeCells>
  <printOptions horizontalCentered="1"/>
  <pageMargins left="0.393700787401575" right="0.393700787401575" top="0.393700787401575" bottom="0.393700787401575" header="0.51181" footer="0.51181"/>
  <pageSetup paperSize="9" scale="90" orientation="landscape" errors="blank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6"/>
  <sheetViews>
    <sheetView showGridLines="0" showZeros="0" zoomScale="90" zoomScaleNormal="90" zoomScalePageLayoutView="60" workbookViewId="0">
      <pane topLeftCell="B5" activePane="bottomRight" state="frozen"/>
      <selection activeCell="L8" sqref="L8"/>
    </sheetView>
  </sheetViews>
  <sheetFormatPr defaultColWidth="8" defaultRowHeight="13.8" outlineLevelCol="3"/>
  <cols>
    <col min="1" max="1" width="30.2583333333333" style="1"/>
    <col min="2" max="2" width="28.6833333333333" style="1"/>
    <col min="3" max="3" width="24.95" style="1"/>
    <col min="4" max="4" width="22.9416666666667" style="1"/>
  </cols>
  <sheetData>
    <row r="1" ht="48" customHeight="1" spans="1:4">
      <c r="A1" s="2" t="s">
        <v>92</v>
      </c>
      <c r="B1" s="46"/>
      <c r="C1" s="46"/>
      <c r="D1" s="46"/>
    </row>
    <row r="2" ht="19.5" customHeight="1" spans="1:4">
      <c r="A2" s="97"/>
      <c r="B2" s="105"/>
      <c r="C2" s="105"/>
      <c r="D2" s="106" t="s">
        <v>93</v>
      </c>
    </row>
    <row r="3" ht="19.5" customHeight="1" spans="1:4">
      <c r="A3" s="47" t="s">
        <v>1</v>
      </c>
      <c r="B3" s="107"/>
      <c r="C3" s="107"/>
      <c r="D3" s="108" t="s">
        <v>21</v>
      </c>
    </row>
    <row r="4" ht="37.5" customHeight="1" spans="1:4">
      <c r="A4" s="55" t="s">
        <v>94</v>
      </c>
      <c r="B4" s="55" t="s">
        <v>95</v>
      </c>
      <c r="C4" s="50" t="s">
        <v>24</v>
      </c>
      <c r="D4" s="50" t="s">
        <v>25</v>
      </c>
    </row>
    <row r="5" ht="28.5" customHeight="1" spans="1:4">
      <c r="A5" s="57" t="s">
        <v>96</v>
      </c>
      <c r="B5" s="58" t="s">
        <v>15</v>
      </c>
      <c r="C5" s="58" t="s">
        <v>15</v>
      </c>
      <c r="D5" s="58" t="s">
        <v>15</v>
      </c>
    </row>
    <row r="6" ht="28.5" customHeight="1" spans="1:4">
      <c r="A6" s="57" t="s">
        <v>97</v>
      </c>
      <c r="B6" s="95">
        <f>C6+D6</f>
        <v>999243961.75</v>
      </c>
      <c r="C6" s="95">
        <f>C7+C9+C10</f>
        <v>990034401.82</v>
      </c>
      <c r="D6" s="95">
        <f>D7+D9+D10</f>
        <v>9209559.93</v>
      </c>
    </row>
    <row r="7" ht="28.5" customHeight="1" spans="1:4">
      <c r="A7" s="57" t="s">
        <v>98</v>
      </c>
      <c r="B7" s="95">
        <f t="shared" ref="B7:B26" si="0">C7+D7</f>
        <v>999243961.75</v>
      </c>
      <c r="C7" s="68">
        <v>990034401.82</v>
      </c>
      <c r="D7" s="68">
        <v>9209559.93</v>
      </c>
    </row>
    <row r="8" ht="28.5" customHeight="1" spans="1:4">
      <c r="A8" s="57" t="s">
        <v>99</v>
      </c>
      <c r="B8" s="95">
        <f t="shared" si="0"/>
        <v>754732134.17</v>
      </c>
      <c r="C8" s="68">
        <v>750000000</v>
      </c>
      <c r="D8" s="68">
        <v>4732134.17</v>
      </c>
    </row>
    <row r="9" ht="28.5" customHeight="1" spans="1:4">
      <c r="A9" s="57" t="s">
        <v>100</v>
      </c>
      <c r="B9" s="95">
        <f t="shared" si="0"/>
        <v>0</v>
      </c>
      <c r="C9" s="68">
        <v>0</v>
      </c>
      <c r="D9" s="68">
        <v>0</v>
      </c>
    </row>
    <row r="10" ht="28.5" customHeight="1" spans="1:4">
      <c r="A10" s="57" t="s">
        <v>101</v>
      </c>
      <c r="B10" s="95">
        <f t="shared" si="0"/>
        <v>0</v>
      </c>
      <c r="C10" s="68">
        <v>0</v>
      </c>
      <c r="D10" s="68">
        <v>0</v>
      </c>
    </row>
    <row r="11" ht="28.5" customHeight="1" spans="1:4">
      <c r="A11" s="57" t="s">
        <v>102</v>
      </c>
      <c r="B11" s="95"/>
      <c r="C11" s="52" t="s">
        <v>15</v>
      </c>
      <c r="D11" s="52" t="s">
        <v>15</v>
      </c>
    </row>
    <row r="12" ht="28.5" customHeight="1" spans="1:4">
      <c r="A12" s="57" t="s">
        <v>103</v>
      </c>
      <c r="B12" s="95">
        <f t="shared" si="0"/>
        <v>4576273.96</v>
      </c>
      <c r="C12" s="102">
        <f>C13+C14</f>
        <v>98848.2</v>
      </c>
      <c r="D12" s="102">
        <f>D13+D14</f>
        <v>4477425.76</v>
      </c>
    </row>
    <row r="13" ht="28.5" customHeight="1" spans="1:4">
      <c r="A13" s="57" t="s">
        <v>104</v>
      </c>
      <c r="B13" s="95">
        <f t="shared" si="0"/>
        <v>0</v>
      </c>
      <c r="C13" s="68">
        <v>0</v>
      </c>
      <c r="D13" s="68">
        <v>0</v>
      </c>
    </row>
    <row r="14" ht="28.5" customHeight="1" spans="1:4">
      <c r="A14" s="57" t="s">
        <v>105</v>
      </c>
      <c r="B14" s="95">
        <f t="shared" si="0"/>
        <v>4576273.96</v>
      </c>
      <c r="C14" s="68">
        <v>98848.2</v>
      </c>
      <c r="D14" s="68">
        <v>4477425.76</v>
      </c>
    </row>
    <row r="15" ht="28.5" customHeight="1" spans="1:4">
      <c r="A15" s="57" t="s">
        <v>106</v>
      </c>
      <c r="B15" s="95">
        <f t="shared" si="0"/>
        <v>994667687.79</v>
      </c>
      <c r="C15" s="95">
        <f>C6-C12</f>
        <v>989935553.62</v>
      </c>
      <c r="D15" s="95">
        <f>D6-D12</f>
        <v>4732134.17</v>
      </c>
    </row>
    <row r="16" ht="28.5" customHeight="1" spans="1:4">
      <c r="A16" s="57" t="s">
        <v>107</v>
      </c>
      <c r="B16" s="95"/>
      <c r="C16" s="58" t="s">
        <v>15</v>
      </c>
      <c r="D16" s="58" t="s">
        <v>15</v>
      </c>
    </row>
    <row r="17" ht="28.5" customHeight="1" spans="1:4">
      <c r="A17" s="57" t="s">
        <v>97</v>
      </c>
      <c r="B17" s="95">
        <f t="shared" si="0"/>
        <v>1052990189.07</v>
      </c>
      <c r="C17" s="95">
        <f>C18+C20+C21</f>
        <v>1032487790.41</v>
      </c>
      <c r="D17" s="95">
        <f>D18+D20+D21</f>
        <v>20502398.66</v>
      </c>
    </row>
    <row r="18" ht="28.5" customHeight="1" spans="1:4">
      <c r="A18" s="57" t="s">
        <v>98</v>
      </c>
      <c r="B18" s="95">
        <f t="shared" si="0"/>
        <v>1052990189.07</v>
      </c>
      <c r="C18" s="68">
        <v>1032487790.41</v>
      </c>
      <c r="D18" s="68">
        <v>20502398.66</v>
      </c>
    </row>
    <row r="19" ht="28.5" customHeight="1" spans="1:4">
      <c r="A19" s="57" t="s">
        <v>99</v>
      </c>
      <c r="B19" s="95">
        <f t="shared" si="0"/>
        <v>800000000</v>
      </c>
      <c r="C19" s="68">
        <v>800000000</v>
      </c>
      <c r="D19" s="68">
        <v>0</v>
      </c>
    </row>
    <row r="20" ht="28.5" customHeight="1" spans="1:4">
      <c r="A20" s="57" t="s">
        <v>100</v>
      </c>
      <c r="B20" s="95">
        <f t="shared" si="0"/>
        <v>0</v>
      </c>
      <c r="C20" s="68">
        <v>0</v>
      </c>
      <c r="D20" s="68">
        <v>0</v>
      </c>
    </row>
    <row r="21" ht="28.5" customHeight="1" spans="1:4">
      <c r="A21" s="57" t="s">
        <v>101</v>
      </c>
      <c r="B21" s="95">
        <f t="shared" si="0"/>
        <v>0</v>
      </c>
      <c r="C21" s="68">
        <v>0</v>
      </c>
      <c r="D21" s="68">
        <v>0</v>
      </c>
    </row>
    <row r="22" ht="28.5" customHeight="1" spans="1:4">
      <c r="A22" s="57" t="s">
        <v>102</v>
      </c>
      <c r="B22" s="95"/>
      <c r="C22" s="52" t="s">
        <v>15</v>
      </c>
      <c r="D22" s="52" t="s">
        <v>15</v>
      </c>
    </row>
    <row r="23" ht="28.5" customHeight="1" spans="1:4">
      <c r="A23" s="57" t="s">
        <v>103</v>
      </c>
      <c r="B23" s="95">
        <f t="shared" si="0"/>
        <v>15770968.54</v>
      </c>
      <c r="C23" s="102">
        <f>C24+C25</f>
        <v>100000</v>
      </c>
      <c r="D23" s="102">
        <f>D24+D25</f>
        <v>15670968.54</v>
      </c>
    </row>
    <row r="24" ht="28.5" customHeight="1" spans="1:4">
      <c r="A24" s="57" t="s">
        <v>104</v>
      </c>
      <c r="B24" s="95">
        <f t="shared" si="0"/>
        <v>0</v>
      </c>
      <c r="C24" s="68">
        <v>0</v>
      </c>
      <c r="D24" s="68">
        <v>0</v>
      </c>
    </row>
    <row r="25" ht="28.5" customHeight="1" spans="1:4">
      <c r="A25" s="57" t="s">
        <v>105</v>
      </c>
      <c r="B25" s="95">
        <f t="shared" si="0"/>
        <v>15770968.54</v>
      </c>
      <c r="C25" s="68">
        <v>100000</v>
      </c>
      <c r="D25" s="68">
        <v>15670968.54</v>
      </c>
    </row>
    <row r="26" ht="28.5" customHeight="1" spans="1:4">
      <c r="A26" s="57" t="s">
        <v>106</v>
      </c>
      <c r="B26" s="95">
        <f t="shared" si="0"/>
        <v>1037219220.53</v>
      </c>
      <c r="C26" s="95">
        <f>C17-C23</f>
        <v>1032387790.41</v>
      </c>
      <c r="D26" s="95">
        <f>D17-D23</f>
        <v>4831430.12</v>
      </c>
    </row>
  </sheetData>
  <mergeCells count="1">
    <mergeCell ref="A1:D1"/>
  </mergeCells>
  <printOptions horizontalCentered="1"/>
  <pageMargins left="0.393700787401575" right="0.393700787401575" top="0.393700787401575" bottom="0.393700787401575" header="0.51181" footer="0.51181"/>
  <pageSetup paperSize="9" scale="70" orientation="landscape" errors="blank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8"/>
  <sheetViews>
    <sheetView showGridLines="0" zoomScalePageLayoutView="60" workbookViewId="0">
      <pane topLeftCell="C5" activePane="bottomRight" state="frozen"/>
      <selection activeCell="H30" sqref="H30"/>
    </sheetView>
  </sheetViews>
  <sheetFormatPr defaultColWidth="8" defaultRowHeight="13.8" outlineLevelCol="3"/>
  <cols>
    <col min="1" max="1" width="34.9916666666667" style="1"/>
    <col min="2" max="2" width="23.6666666666667" style="1"/>
    <col min="3" max="3" width="26.3916666666667" style="1"/>
    <col min="4" max="4" width="22.9416666666667" style="1"/>
  </cols>
  <sheetData>
    <row r="1" ht="48" customHeight="1" spans="1:4">
      <c r="A1" s="2" t="s">
        <v>108</v>
      </c>
      <c r="B1" s="46"/>
      <c r="C1" s="46"/>
      <c r="D1" s="46"/>
    </row>
    <row r="2" ht="15" customHeight="1" spans="1:4">
      <c r="A2" s="97"/>
      <c r="B2" s="97"/>
      <c r="C2" s="97"/>
      <c r="D2" s="97"/>
    </row>
    <row r="3" ht="15" customHeight="1" spans="1:4">
      <c r="A3" s="99" t="s">
        <v>1</v>
      </c>
      <c r="B3" s="47"/>
      <c r="C3" s="47"/>
      <c r="D3" s="49" t="s">
        <v>21</v>
      </c>
    </row>
    <row r="4" ht="37.5" customHeight="1" spans="1:4">
      <c r="A4" s="7" t="s">
        <v>94</v>
      </c>
      <c r="B4" s="100" t="s">
        <v>95</v>
      </c>
      <c r="C4" s="50" t="s">
        <v>24</v>
      </c>
      <c r="D4" s="50" t="s">
        <v>25</v>
      </c>
    </row>
    <row r="5" ht="33.75" customHeight="1" spans="1:4">
      <c r="A5" s="9" t="s">
        <v>109</v>
      </c>
      <c r="B5" s="101">
        <f>C5+D5</f>
        <v>994667687.79</v>
      </c>
      <c r="C5" s="68">
        <v>989935553.62</v>
      </c>
      <c r="D5" s="68">
        <v>4732134.17</v>
      </c>
    </row>
    <row r="6" ht="33.75" customHeight="1" spans="1:4">
      <c r="A6" s="9" t="s">
        <v>110</v>
      </c>
      <c r="B6" s="101">
        <f t="shared" ref="B6:B17" si="0">C6+D6</f>
        <v>528220801.78</v>
      </c>
      <c r="C6" s="68">
        <v>528121505.83</v>
      </c>
      <c r="D6" s="68">
        <v>99295.95</v>
      </c>
    </row>
    <row r="7" ht="33.75" customHeight="1" spans="1:4">
      <c r="A7" s="9" t="s">
        <v>111</v>
      </c>
      <c r="B7" s="101">
        <f t="shared" si="0"/>
        <v>436496556.73</v>
      </c>
      <c r="C7" s="68">
        <v>436496556.73</v>
      </c>
      <c r="D7" s="68">
        <v>0</v>
      </c>
    </row>
    <row r="8" ht="33.75" customHeight="1" spans="1:4">
      <c r="A8" s="9" t="s">
        <v>112</v>
      </c>
      <c r="B8" s="101">
        <f t="shared" si="0"/>
        <v>301690120.13</v>
      </c>
      <c r="C8" s="68">
        <v>301690120.13</v>
      </c>
      <c r="D8" s="68">
        <v>0</v>
      </c>
    </row>
    <row r="9" ht="33.75" customHeight="1" spans="1:4">
      <c r="A9" s="9" t="s">
        <v>113</v>
      </c>
      <c r="B9" s="101">
        <f t="shared" si="0"/>
        <v>134806436.6</v>
      </c>
      <c r="C9" s="68">
        <v>134806436.6</v>
      </c>
      <c r="D9" s="68">
        <v>0</v>
      </c>
    </row>
    <row r="10" ht="33.75" customHeight="1" spans="1:4">
      <c r="A10" s="9" t="s">
        <v>114</v>
      </c>
      <c r="B10" s="101">
        <f t="shared" si="0"/>
        <v>0</v>
      </c>
      <c r="C10" s="68">
        <v>0</v>
      </c>
      <c r="D10" s="68">
        <v>0</v>
      </c>
    </row>
    <row r="11" ht="33.75" customHeight="1" spans="1:4">
      <c r="A11" s="9" t="s">
        <v>115</v>
      </c>
      <c r="B11" s="101">
        <f t="shared" si="0"/>
        <v>0</v>
      </c>
      <c r="C11" s="68">
        <v>0</v>
      </c>
      <c r="D11" s="68">
        <v>0</v>
      </c>
    </row>
    <row r="12" ht="33.75" customHeight="1" spans="1:4">
      <c r="A12" s="9" t="s">
        <v>116</v>
      </c>
      <c r="B12" s="101">
        <f t="shared" si="0"/>
        <v>21298422.35</v>
      </c>
      <c r="C12" s="68">
        <v>21199126.4</v>
      </c>
      <c r="D12" s="68">
        <v>99295.95</v>
      </c>
    </row>
    <row r="13" ht="33.75" customHeight="1" spans="1:4">
      <c r="A13" s="9" t="s">
        <v>117</v>
      </c>
      <c r="B13" s="101" t="e">
        <f t="shared" si="0"/>
        <v>#VALUE!</v>
      </c>
      <c r="C13" s="58" t="s">
        <v>15</v>
      </c>
      <c r="D13" s="58" t="s">
        <v>15</v>
      </c>
    </row>
    <row r="14" ht="33.75" customHeight="1" spans="1:4">
      <c r="A14" s="9" t="s">
        <v>118</v>
      </c>
      <c r="B14" s="101">
        <f t="shared" si="0"/>
        <v>485669269.04</v>
      </c>
      <c r="C14" s="68">
        <v>485669269.04</v>
      </c>
      <c r="D14" s="68">
        <v>0</v>
      </c>
    </row>
    <row r="15" ht="33.75" customHeight="1" spans="1:4">
      <c r="A15" s="9" t="s">
        <v>119</v>
      </c>
      <c r="B15" s="101">
        <f t="shared" si="0"/>
        <v>485669269.04</v>
      </c>
      <c r="C15" s="70">
        <v>485669269.04</v>
      </c>
      <c r="D15" s="70">
        <v>0</v>
      </c>
    </row>
    <row r="16" ht="33.75" customHeight="1" spans="1:4">
      <c r="A16" s="9" t="s">
        <v>120</v>
      </c>
      <c r="B16" s="101">
        <f t="shared" si="0"/>
        <v>42551532.74</v>
      </c>
      <c r="C16" s="102">
        <f>C6-C14</f>
        <v>42452236.79</v>
      </c>
      <c r="D16" s="102">
        <f>D6-D14</f>
        <v>99295.95</v>
      </c>
    </row>
    <row r="17" ht="33.75" customHeight="1" spans="1:4">
      <c r="A17" s="9" t="s">
        <v>121</v>
      </c>
      <c r="B17" s="101">
        <f t="shared" si="0"/>
        <v>1037219220.53</v>
      </c>
      <c r="C17" s="95">
        <f>C5+C16</f>
        <v>1032387790.41</v>
      </c>
      <c r="D17" s="95">
        <f>D5+D16</f>
        <v>4831430.12</v>
      </c>
    </row>
    <row r="18" ht="33.75" customHeight="1" spans="1:4">
      <c r="A18" s="103"/>
      <c r="B18" s="104"/>
      <c r="C18" s="104"/>
      <c r="D18" s="104"/>
    </row>
  </sheetData>
  <mergeCells count="1">
    <mergeCell ref="A1:D1"/>
  </mergeCells>
  <printOptions horizontalCentered="1"/>
  <pageMargins left="0.393700787401575" right="0.393700787401575" top="0.393700787401575" bottom="0.393700787401575" header="0.51181" footer="0.51181"/>
  <pageSetup paperSize="9" scale="70" orientation="landscape" errors="blank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2"/>
  <sheetViews>
    <sheetView showGridLines="0" zoomScalePageLayoutView="60" workbookViewId="0">
      <pane topLeftCell="C5" activePane="bottomRight" state="frozen"/>
      <selection activeCell="E25" sqref="E25"/>
    </sheetView>
  </sheetViews>
  <sheetFormatPr defaultColWidth="8" defaultRowHeight="13.8" outlineLevelCol="3"/>
  <cols>
    <col min="1" max="4" width="39" style="1" customWidth="1"/>
  </cols>
  <sheetData>
    <row r="1" ht="48" customHeight="1" spans="1:4">
      <c r="A1" s="2" t="s">
        <v>122</v>
      </c>
      <c r="B1" s="46"/>
      <c r="C1" s="46"/>
      <c r="D1" s="46"/>
    </row>
    <row r="2" ht="19.5" customHeight="1" spans="1:4">
      <c r="A2" s="97"/>
      <c r="B2" s="97"/>
      <c r="C2" s="97"/>
      <c r="D2" s="98" t="s">
        <v>123</v>
      </c>
    </row>
    <row r="3" ht="19.5" customHeight="1" spans="1:4">
      <c r="A3" s="47" t="s">
        <v>1</v>
      </c>
      <c r="B3" s="47"/>
      <c r="C3" s="47"/>
      <c r="D3" s="49" t="s">
        <v>21</v>
      </c>
    </row>
    <row r="4" ht="37.5" customHeight="1" spans="1:4">
      <c r="A4" s="55" t="s">
        <v>124</v>
      </c>
      <c r="B4" s="55" t="s">
        <v>23</v>
      </c>
      <c r="C4" s="50" t="s">
        <v>24</v>
      </c>
      <c r="D4" s="50" t="s">
        <v>25</v>
      </c>
    </row>
    <row r="5" ht="28.5" customHeight="1" spans="1:4">
      <c r="A5" s="91" t="s">
        <v>125</v>
      </c>
      <c r="B5" s="95">
        <f>C5+D5</f>
        <v>0</v>
      </c>
      <c r="C5" s="95">
        <f>C6+C7+C8</f>
        <v>0</v>
      </c>
      <c r="D5" s="95">
        <f>D6+D7+D8</f>
        <v>0</v>
      </c>
    </row>
    <row r="6" ht="28.5" customHeight="1" spans="1:4">
      <c r="A6" s="57" t="s">
        <v>126</v>
      </c>
      <c r="B6" s="95">
        <f t="shared" ref="B6:B21" si="0">C6+D6</f>
        <v>0</v>
      </c>
      <c r="C6" s="68">
        <v>0</v>
      </c>
      <c r="D6" s="68">
        <v>0</v>
      </c>
    </row>
    <row r="7" ht="28.5" customHeight="1" spans="1:4">
      <c r="A7" s="57" t="s">
        <v>127</v>
      </c>
      <c r="B7" s="95">
        <f t="shared" si="0"/>
        <v>0</v>
      </c>
      <c r="C7" s="68">
        <v>0</v>
      </c>
      <c r="D7" s="68">
        <v>0</v>
      </c>
    </row>
    <row r="8" ht="28.5" customHeight="1" spans="1:4">
      <c r="A8" s="57" t="s">
        <v>128</v>
      </c>
      <c r="B8" s="95">
        <f t="shared" si="0"/>
        <v>0</v>
      </c>
      <c r="C8" s="68">
        <v>0</v>
      </c>
      <c r="D8" s="68">
        <v>0</v>
      </c>
    </row>
    <row r="9" ht="28.5" customHeight="1" spans="1:4">
      <c r="A9" s="57" t="s">
        <v>129</v>
      </c>
      <c r="B9" s="95">
        <f t="shared" si="0"/>
        <v>52490600</v>
      </c>
      <c r="C9" s="95">
        <f>C10+C11+C12+C13</f>
        <v>0</v>
      </c>
      <c r="D9" s="95">
        <f>D10+D11+D12+D13</f>
        <v>52490600</v>
      </c>
    </row>
    <row r="10" ht="28.5" customHeight="1" spans="1:4">
      <c r="A10" s="57" t="s">
        <v>130</v>
      </c>
      <c r="B10" s="95">
        <f t="shared" si="0"/>
        <v>0</v>
      </c>
      <c r="C10" s="68">
        <v>0</v>
      </c>
      <c r="D10" s="68">
        <v>0</v>
      </c>
    </row>
    <row r="11" ht="28.5" customHeight="1" spans="1:4">
      <c r="A11" s="57" t="s">
        <v>131</v>
      </c>
      <c r="B11" s="95">
        <f t="shared" si="0"/>
        <v>0</v>
      </c>
      <c r="C11" s="68">
        <v>0</v>
      </c>
      <c r="D11" s="68">
        <v>0</v>
      </c>
    </row>
    <row r="12" ht="28.5" customHeight="1" spans="1:4">
      <c r="A12" s="57" t="s">
        <v>132</v>
      </c>
      <c r="B12" s="95">
        <f t="shared" si="0"/>
        <v>52490600</v>
      </c>
      <c r="C12" s="68">
        <v>0</v>
      </c>
      <c r="D12" s="68">
        <v>52490600</v>
      </c>
    </row>
    <row r="13" ht="28.5" customHeight="1" spans="1:4">
      <c r="A13" s="57" t="s">
        <v>133</v>
      </c>
      <c r="B13" s="95">
        <f t="shared" si="0"/>
        <v>0</v>
      </c>
      <c r="C13" s="68">
        <v>0</v>
      </c>
      <c r="D13" s="68">
        <v>0</v>
      </c>
    </row>
    <row r="14" ht="28.5" customHeight="1" spans="1:4">
      <c r="A14" s="57" t="s">
        <v>134</v>
      </c>
      <c r="B14" s="95">
        <f t="shared" si="0"/>
        <v>0</v>
      </c>
      <c r="C14" s="95">
        <f>C15+C16+C17</f>
        <v>0</v>
      </c>
      <c r="D14" s="95">
        <f>D15+D16+D17</f>
        <v>0</v>
      </c>
    </row>
    <row r="15" ht="28.5" customHeight="1" spans="1:4">
      <c r="A15" s="57" t="s">
        <v>126</v>
      </c>
      <c r="B15" s="95">
        <f t="shared" si="0"/>
        <v>0</v>
      </c>
      <c r="C15" s="68">
        <v>0</v>
      </c>
      <c r="D15" s="68">
        <v>0</v>
      </c>
    </row>
    <row r="16" ht="28.5" customHeight="1" spans="1:4">
      <c r="A16" s="57" t="s">
        <v>127</v>
      </c>
      <c r="B16" s="95">
        <f t="shared" si="0"/>
        <v>0</v>
      </c>
      <c r="C16" s="68">
        <v>0</v>
      </c>
      <c r="D16" s="68">
        <v>0</v>
      </c>
    </row>
    <row r="17" ht="28.5" customHeight="1" spans="1:4">
      <c r="A17" s="57" t="s">
        <v>128</v>
      </c>
      <c r="B17" s="95">
        <f t="shared" si="0"/>
        <v>0</v>
      </c>
      <c r="C17" s="68">
        <v>0</v>
      </c>
      <c r="D17" s="68">
        <v>0</v>
      </c>
    </row>
    <row r="18" ht="28.5" customHeight="1" spans="1:4">
      <c r="A18" s="57" t="s">
        <v>135</v>
      </c>
      <c r="B18" s="95">
        <f t="shared" si="0"/>
        <v>2680000</v>
      </c>
      <c r="C18" s="95">
        <f>C19+C20+C21</f>
        <v>2680000</v>
      </c>
      <c r="D18" s="95">
        <f>D19+D20+D21</f>
        <v>0</v>
      </c>
    </row>
    <row r="19" ht="28.5" customHeight="1" spans="1:4">
      <c r="A19" s="57" t="s">
        <v>126</v>
      </c>
      <c r="B19" s="95">
        <f t="shared" si="0"/>
        <v>0</v>
      </c>
      <c r="C19" s="68">
        <v>0</v>
      </c>
      <c r="D19" s="68">
        <v>0</v>
      </c>
    </row>
    <row r="20" ht="28.5" customHeight="1" spans="1:4">
      <c r="A20" s="57" t="s">
        <v>127</v>
      </c>
      <c r="B20" s="95">
        <f t="shared" si="0"/>
        <v>2680000</v>
      </c>
      <c r="C20" s="68">
        <v>2680000</v>
      </c>
      <c r="D20" s="68">
        <v>0</v>
      </c>
    </row>
    <row r="21" ht="28.5" customHeight="1" spans="1:4">
      <c r="A21" s="57" t="s">
        <v>128</v>
      </c>
      <c r="B21" s="95">
        <f t="shared" si="0"/>
        <v>0</v>
      </c>
      <c r="C21" s="68">
        <v>0</v>
      </c>
      <c r="D21" s="68">
        <v>0</v>
      </c>
    </row>
    <row r="22" ht="28.5" customHeight="1" spans="1:4">
      <c r="A22" s="97"/>
      <c r="B22" s="97"/>
      <c r="C22" s="97"/>
      <c r="D22" s="97"/>
    </row>
  </sheetData>
  <mergeCells count="1">
    <mergeCell ref="A1:D1"/>
  </mergeCells>
  <printOptions horizontalCentered="1"/>
  <pageMargins left="0.393700787401575" right="0.393700787401575" top="0.393700787401575" bottom="0.393700787401575" header="0.51181" footer="0.51181"/>
  <pageSetup paperSize="9" scale="70" orientation="landscape" errors="blank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8"/>
  <sheetViews>
    <sheetView showGridLines="0" zoomScalePageLayoutView="60" workbookViewId="0">
      <pane topLeftCell="A4" activePane="bottomRight" state="frozen"/>
      <selection activeCell="F27" sqref="F27"/>
    </sheetView>
  </sheetViews>
  <sheetFormatPr defaultColWidth="8" defaultRowHeight="13.8" outlineLevelCol="5"/>
  <cols>
    <col min="1" max="1" width="35.8" style="1" customWidth="1"/>
    <col min="2" max="2" width="7.16666666666667" style="1"/>
    <col min="3" max="3" width="23.2" style="1" customWidth="1"/>
    <col min="4" max="4" width="41.9" style="1" customWidth="1"/>
    <col min="5" max="5" width="7.16666666666667" style="1"/>
    <col min="6" max="6" width="18.2" style="1" customWidth="1"/>
  </cols>
  <sheetData>
    <row r="1" ht="48" customHeight="1" spans="1:6">
      <c r="A1" s="2" t="s">
        <v>136</v>
      </c>
      <c r="B1" s="46"/>
      <c r="C1" s="46"/>
      <c r="D1" s="46"/>
      <c r="E1" s="46"/>
      <c r="F1" s="46"/>
    </row>
    <row r="2" ht="19.5" customHeight="1" spans="1:6">
      <c r="A2" s="47" t="s">
        <v>1</v>
      </c>
      <c r="B2" s="48"/>
      <c r="C2" s="47"/>
      <c r="D2" s="47"/>
      <c r="E2" s="47"/>
      <c r="F2" s="49"/>
    </row>
    <row r="3" ht="28.5" customHeight="1" spans="1:6">
      <c r="A3" s="50" t="s">
        <v>2</v>
      </c>
      <c r="B3" s="50" t="s">
        <v>137</v>
      </c>
      <c r="C3" s="50" t="s">
        <v>138</v>
      </c>
      <c r="D3" s="50" t="s">
        <v>2</v>
      </c>
      <c r="E3" s="50" t="s">
        <v>137</v>
      </c>
      <c r="F3" s="50" t="s">
        <v>138</v>
      </c>
    </row>
    <row r="4" ht="28.5" customHeight="1" spans="1:6">
      <c r="A4" s="57" t="s">
        <v>139</v>
      </c>
      <c r="B4" s="58" t="s">
        <v>140</v>
      </c>
      <c r="C4" s="88">
        <f>C5+C6</f>
        <v>130122</v>
      </c>
      <c r="D4" s="57" t="s">
        <v>141</v>
      </c>
      <c r="E4" s="58" t="s">
        <v>142</v>
      </c>
      <c r="F4" s="69">
        <v>0</v>
      </c>
    </row>
    <row r="5" ht="28.5" customHeight="1" spans="1:6">
      <c r="A5" s="57" t="s">
        <v>143</v>
      </c>
      <c r="B5" s="58" t="s">
        <v>140</v>
      </c>
      <c r="C5" s="59">
        <v>78674</v>
      </c>
      <c r="D5" s="57" t="s">
        <v>144</v>
      </c>
      <c r="E5" s="58" t="s">
        <v>142</v>
      </c>
      <c r="F5" s="69">
        <v>0</v>
      </c>
    </row>
    <row r="6" ht="28.5" customHeight="1" spans="1:6">
      <c r="A6" s="57" t="s">
        <v>145</v>
      </c>
      <c r="B6" s="58" t="s">
        <v>140</v>
      </c>
      <c r="C6" s="59">
        <v>51448</v>
      </c>
      <c r="D6" s="57" t="s">
        <v>146</v>
      </c>
      <c r="E6" s="58" t="s">
        <v>15</v>
      </c>
      <c r="F6" s="60" t="s">
        <v>15</v>
      </c>
    </row>
    <row r="7" ht="28.5" customHeight="1" spans="1:6">
      <c r="A7" s="57" t="s">
        <v>147</v>
      </c>
      <c r="B7" s="58" t="s">
        <v>140</v>
      </c>
      <c r="C7" s="59">
        <v>98719</v>
      </c>
      <c r="D7" s="57" t="s">
        <v>148</v>
      </c>
      <c r="E7" s="58" t="s">
        <v>142</v>
      </c>
      <c r="F7" s="69">
        <v>423152347.58</v>
      </c>
    </row>
    <row r="8" ht="28.5" customHeight="1" spans="1:6">
      <c r="A8" s="57" t="s">
        <v>149</v>
      </c>
      <c r="B8" s="58" t="s">
        <v>15</v>
      </c>
      <c r="C8" s="58" t="s">
        <v>15</v>
      </c>
      <c r="D8" s="57" t="s">
        <v>150</v>
      </c>
      <c r="E8" s="58" t="s">
        <v>142</v>
      </c>
      <c r="F8" s="69">
        <v>423152347.58</v>
      </c>
    </row>
    <row r="9" ht="28.5" customHeight="1" spans="1:6">
      <c r="A9" s="57" t="s">
        <v>151</v>
      </c>
      <c r="B9" s="89" t="s">
        <v>142</v>
      </c>
      <c r="C9" s="68">
        <v>5492682510.74</v>
      </c>
      <c r="D9" s="57" t="s">
        <v>152</v>
      </c>
      <c r="E9" s="58" t="s">
        <v>142</v>
      </c>
      <c r="F9" s="69">
        <v>0</v>
      </c>
    </row>
    <row r="10" ht="28.5" customHeight="1" spans="1:6">
      <c r="A10" s="57" t="s">
        <v>153</v>
      </c>
      <c r="B10" s="89" t="s">
        <v>142</v>
      </c>
      <c r="C10" s="68">
        <v>4637760549</v>
      </c>
      <c r="D10" s="57" t="s">
        <v>154</v>
      </c>
      <c r="E10" s="58" t="s">
        <v>15</v>
      </c>
      <c r="F10" s="60" t="s">
        <v>15</v>
      </c>
    </row>
    <row r="11" ht="28.5" customHeight="1" spans="1:6">
      <c r="A11" s="57" t="s">
        <v>155</v>
      </c>
      <c r="B11" s="58" t="s">
        <v>15</v>
      </c>
      <c r="C11" s="58" t="s">
        <v>15</v>
      </c>
      <c r="D11" s="57" t="s">
        <v>156</v>
      </c>
      <c r="E11" s="58" t="s">
        <v>140</v>
      </c>
      <c r="F11" s="90">
        <v>20713</v>
      </c>
    </row>
    <row r="12" ht="28.5" customHeight="1" spans="1:6">
      <c r="A12" s="57" t="s">
        <v>157</v>
      </c>
      <c r="B12" s="89" t="s">
        <v>142</v>
      </c>
      <c r="C12" s="68">
        <v>436496556.73</v>
      </c>
      <c r="D12" s="57" t="s">
        <v>158</v>
      </c>
      <c r="E12" s="58" t="s">
        <v>140</v>
      </c>
      <c r="F12" s="90">
        <v>7400</v>
      </c>
    </row>
    <row r="13" ht="28.5" customHeight="1" spans="1:6">
      <c r="A13" s="57" t="s">
        <v>159</v>
      </c>
      <c r="B13" s="58" t="s">
        <v>15</v>
      </c>
      <c r="C13" s="58" t="s">
        <v>15</v>
      </c>
      <c r="D13" s="57" t="s">
        <v>160</v>
      </c>
      <c r="E13" s="58" t="s">
        <v>140</v>
      </c>
      <c r="F13" s="90">
        <v>723</v>
      </c>
    </row>
    <row r="14" ht="28.5" customHeight="1" spans="1:6">
      <c r="A14" s="91" t="s">
        <v>161</v>
      </c>
      <c r="B14" s="89" t="s">
        <v>142</v>
      </c>
      <c r="C14" s="68">
        <v>0</v>
      </c>
      <c r="D14" s="92" t="s">
        <v>162</v>
      </c>
      <c r="E14" s="52" t="s">
        <v>140</v>
      </c>
      <c r="F14" s="90">
        <v>1125</v>
      </c>
    </row>
    <row r="15" ht="28.5" customHeight="1" spans="1:6">
      <c r="A15" s="91" t="s">
        <v>163</v>
      </c>
      <c r="B15" s="89" t="s">
        <v>142</v>
      </c>
      <c r="C15" s="68">
        <v>0</v>
      </c>
      <c r="D15" s="93" t="s">
        <v>164</v>
      </c>
      <c r="E15" s="94" t="s">
        <v>142</v>
      </c>
      <c r="F15" s="95">
        <f>F16+F17</f>
        <v>0</v>
      </c>
    </row>
    <row r="16" ht="28.5" customHeight="1" spans="1:6">
      <c r="A16" s="91" t="s">
        <v>165</v>
      </c>
      <c r="B16" s="89" t="s">
        <v>142</v>
      </c>
      <c r="C16" s="68">
        <v>0</v>
      </c>
      <c r="D16" s="91" t="s">
        <v>166</v>
      </c>
      <c r="E16" s="89" t="s">
        <v>142</v>
      </c>
      <c r="F16" s="68">
        <v>0</v>
      </c>
    </row>
    <row r="17" ht="28.5" customHeight="1" spans="1:6">
      <c r="A17" s="51" t="s">
        <v>167</v>
      </c>
      <c r="B17" s="96" t="s">
        <v>142</v>
      </c>
      <c r="C17" s="79">
        <f>C14-C15+C16</f>
        <v>0</v>
      </c>
      <c r="D17" s="51" t="s">
        <v>168</v>
      </c>
      <c r="E17" s="96" t="s">
        <v>142</v>
      </c>
      <c r="F17" s="70">
        <v>0</v>
      </c>
    </row>
    <row r="18" ht="28.5" customHeight="1" spans="1:6">
      <c r="A18" s="87"/>
      <c r="B18" s="87"/>
      <c r="C18" s="87"/>
      <c r="D18" s="44"/>
      <c r="E18" s="44"/>
      <c r="F18" s="54"/>
    </row>
  </sheetData>
  <mergeCells count="1">
    <mergeCell ref="A1:F1"/>
  </mergeCells>
  <printOptions horizontalCentered="1"/>
  <pageMargins left="0.393700787401575" right="0.393700787401575" top="0.393700787401575" bottom="0.393700787401575" header="0.51181" footer="0.51181"/>
  <pageSetup paperSize="9" scale="95" orientation="landscape" errors="blank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"/>
  <sheetViews>
    <sheetView showGridLines="0" zoomScalePageLayoutView="60" workbookViewId="0">
      <pane topLeftCell="A4" activePane="bottomRight" state="frozen"/>
      <selection activeCell="H4" sqref="H4"/>
    </sheetView>
  </sheetViews>
  <sheetFormatPr defaultColWidth="8" defaultRowHeight="13.8" outlineLevelCol="5"/>
  <cols>
    <col min="1" max="1" width="31.4" style="1" customWidth="1"/>
    <col min="2" max="2" width="7.16666666666667" style="1"/>
    <col min="3" max="3" width="23.9" style="1" customWidth="1"/>
    <col min="4" max="4" width="46" style="1" customWidth="1"/>
    <col min="5" max="5" width="7.16666666666667" style="1"/>
    <col min="6" max="6" width="21.4" style="1" customWidth="1"/>
  </cols>
  <sheetData>
    <row r="1" ht="48" customHeight="1" spans="1:6">
      <c r="A1" s="2" t="s">
        <v>169</v>
      </c>
      <c r="B1" s="46"/>
      <c r="C1" s="46"/>
      <c r="D1" s="46"/>
      <c r="E1" s="46"/>
      <c r="F1" s="46"/>
    </row>
    <row r="2" ht="19.5" customHeight="1" spans="1:6">
      <c r="A2" s="47" t="s">
        <v>1</v>
      </c>
      <c r="B2" s="47"/>
      <c r="C2" s="47"/>
      <c r="D2" s="47"/>
      <c r="E2" s="48"/>
      <c r="F2" s="49"/>
    </row>
    <row r="3" ht="28.5" customHeight="1" spans="1:6">
      <c r="A3" s="55" t="s">
        <v>170</v>
      </c>
      <c r="B3" s="55" t="s">
        <v>137</v>
      </c>
      <c r="C3" s="55" t="s">
        <v>138</v>
      </c>
      <c r="D3" s="55" t="s">
        <v>170</v>
      </c>
      <c r="E3" s="55" t="s">
        <v>137</v>
      </c>
      <c r="F3" s="56" t="s">
        <v>138</v>
      </c>
    </row>
    <row r="4" ht="28.5" customHeight="1" spans="1:6">
      <c r="A4" s="57" t="s">
        <v>139</v>
      </c>
      <c r="B4" s="58" t="s">
        <v>140</v>
      </c>
      <c r="C4" s="59">
        <v>0</v>
      </c>
      <c r="D4" s="57" t="s">
        <v>171</v>
      </c>
      <c r="E4" s="60" t="s">
        <v>15</v>
      </c>
      <c r="F4" s="61" t="s">
        <v>15</v>
      </c>
    </row>
    <row r="5" ht="28.5" customHeight="1" spans="1:6">
      <c r="A5" s="57" t="s">
        <v>172</v>
      </c>
      <c r="B5" s="58" t="s">
        <v>140</v>
      </c>
      <c r="C5" s="59">
        <v>0</v>
      </c>
      <c r="D5" s="57" t="s">
        <v>173</v>
      </c>
      <c r="E5" s="62" t="s">
        <v>15</v>
      </c>
      <c r="F5" s="63" t="s">
        <v>15</v>
      </c>
    </row>
    <row r="6" ht="28.5" customHeight="1" spans="1:6">
      <c r="A6" s="57" t="s">
        <v>174</v>
      </c>
      <c r="B6" s="58" t="s">
        <v>140</v>
      </c>
      <c r="C6" s="64">
        <v>0</v>
      </c>
      <c r="D6" s="57" t="s">
        <v>175</v>
      </c>
      <c r="E6" s="65" t="s">
        <v>142</v>
      </c>
      <c r="F6" s="11">
        <v>0</v>
      </c>
    </row>
    <row r="7" ht="28.5" customHeight="1" spans="1:6">
      <c r="A7" s="57" t="s">
        <v>176</v>
      </c>
      <c r="B7" s="60" t="s">
        <v>15</v>
      </c>
      <c r="C7" s="66" t="s">
        <v>15</v>
      </c>
      <c r="D7" s="57" t="s">
        <v>177</v>
      </c>
      <c r="E7" s="65" t="s">
        <v>142</v>
      </c>
      <c r="F7" s="67">
        <v>0</v>
      </c>
    </row>
    <row r="8" ht="28.5" customHeight="1" spans="1:6">
      <c r="A8" s="57" t="s">
        <v>178</v>
      </c>
      <c r="B8" s="58" t="s">
        <v>142</v>
      </c>
      <c r="C8" s="68">
        <v>0</v>
      </c>
      <c r="D8" s="57" t="s">
        <v>179</v>
      </c>
      <c r="E8" s="62" t="s">
        <v>142</v>
      </c>
      <c r="F8" s="69">
        <v>0</v>
      </c>
    </row>
    <row r="9" ht="28.5" customHeight="1" spans="1:6">
      <c r="A9" s="57" t="s">
        <v>180</v>
      </c>
      <c r="B9" s="58" t="s">
        <v>142</v>
      </c>
      <c r="C9" s="70">
        <v>0</v>
      </c>
      <c r="D9" s="57" t="s">
        <v>181</v>
      </c>
      <c r="E9" s="71" t="s">
        <v>142</v>
      </c>
      <c r="F9" s="72">
        <v>0</v>
      </c>
    </row>
    <row r="10" ht="28.5" customHeight="1" spans="1:6">
      <c r="A10" s="57" t="s">
        <v>182</v>
      </c>
      <c r="B10" s="63" t="s">
        <v>15</v>
      </c>
      <c r="C10" s="73" t="s">
        <v>15</v>
      </c>
      <c r="D10" s="27" t="s">
        <v>183</v>
      </c>
      <c r="E10" s="74" t="s">
        <v>142</v>
      </c>
      <c r="F10" s="67">
        <v>0</v>
      </c>
    </row>
    <row r="11" ht="28.5" customHeight="1" spans="1:6">
      <c r="A11" s="27" t="s">
        <v>148</v>
      </c>
      <c r="B11" s="75" t="s">
        <v>142</v>
      </c>
      <c r="C11" s="76">
        <v>0</v>
      </c>
      <c r="D11" s="57" t="s">
        <v>184</v>
      </c>
      <c r="E11" s="62" t="s">
        <v>142</v>
      </c>
      <c r="F11" s="77">
        <f>F7-F8</f>
        <v>0</v>
      </c>
    </row>
    <row r="12" ht="28.5" customHeight="1" spans="1:6">
      <c r="A12" s="27" t="s">
        <v>150</v>
      </c>
      <c r="B12" s="73" t="s">
        <v>142</v>
      </c>
      <c r="C12" s="68">
        <v>0</v>
      </c>
      <c r="D12" s="57" t="s">
        <v>185</v>
      </c>
      <c r="E12" s="62" t="s">
        <v>142</v>
      </c>
      <c r="F12" s="78">
        <f>F6+F11</f>
        <v>0</v>
      </c>
    </row>
    <row r="13" ht="28.5" customHeight="1" spans="1:6">
      <c r="A13" s="27" t="s">
        <v>152</v>
      </c>
      <c r="B13" s="73" t="s">
        <v>142</v>
      </c>
      <c r="C13" s="68">
        <v>0</v>
      </c>
      <c r="D13" s="57" t="s">
        <v>186</v>
      </c>
      <c r="E13" s="63" t="s">
        <v>15</v>
      </c>
      <c r="F13" s="75" t="s">
        <v>15</v>
      </c>
    </row>
    <row r="14" ht="28.5" customHeight="1" spans="1:6">
      <c r="A14" s="27" t="s">
        <v>187</v>
      </c>
      <c r="B14" s="73" t="s">
        <v>142</v>
      </c>
      <c r="C14" s="79">
        <f>C15+C16</f>
        <v>0</v>
      </c>
      <c r="D14" s="27" t="s">
        <v>188</v>
      </c>
      <c r="E14" s="80" t="s">
        <v>140</v>
      </c>
      <c r="F14" s="30">
        <v>0</v>
      </c>
    </row>
    <row r="15" ht="28.5" customHeight="1" spans="1:6">
      <c r="A15" s="27" t="s">
        <v>166</v>
      </c>
      <c r="B15" s="75" t="s">
        <v>142</v>
      </c>
      <c r="C15" s="81">
        <v>0</v>
      </c>
      <c r="D15" s="27" t="s">
        <v>189</v>
      </c>
      <c r="E15" s="80" t="s">
        <v>140</v>
      </c>
      <c r="F15" s="82">
        <v>0</v>
      </c>
    </row>
    <row r="16" ht="28.5" customHeight="1" spans="1:6">
      <c r="A16" s="37" t="s">
        <v>168</v>
      </c>
      <c r="B16" s="75" t="s">
        <v>142</v>
      </c>
      <c r="C16" s="83">
        <v>0</v>
      </c>
      <c r="D16" s="63" t="s">
        <v>15</v>
      </c>
      <c r="E16" s="73" t="s">
        <v>15</v>
      </c>
      <c r="F16" s="52" t="s">
        <v>15</v>
      </c>
    </row>
    <row r="17" ht="28.5" customHeight="1" spans="1:6">
      <c r="A17" s="84"/>
      <c r="B17" s="85"/>
      <c r="C17" s="86"/>
      <c r="D17" s="87"/>
      <c r="E17" s="87"/>
      <c r="F17" s="45"/>
    </row>
  </sheetData>
  <mergeCells count="1">
    <mergeCell ref="A1:F1"/>
  </mergeCells>
  <printOptions horizontalCentered="1"/>
  <pageMargins left="0.393700787401575" right="0.393700787401575" top="0.393700787401575" bottom="0.393700787401575" header="0.51181" footer="0.51181"/>
  <pageSetup paperSize="9" scale="90" orientation="landscape" errors="blank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社会保险基金资产负债表</vt:lpstr>
      <vt:lpstr>社会保险基金决算收支总表</vt:lpstr>
      <vt:lpstr>职工基本医疗保险基金收支表</vt:lpstr>
      <vt:lpstr>城乡居民基本医疗保险基金收支表</vt:lpstr>
      <vt:lpstr>社会保障基金财政专户资产负债表</vt:lpstr>
      <vt:lpstr>社会保障基金财政专户收支表</vt:lpstr>
      <vt:lpstr>财政对社会保险基金补助资金情况</vt:lpstr>
      <vt:lpstr>职工基本医疗保险补充资料表</vt:lpstr>
      <vt:lpstr>居民基本医疗保险补充资料表</vt:lpstr>
      <vt:lpstr>公务员医疗补助情况表</vt:lpstr>
      <vt:lpstr>社会保险补充资料表</vt:lpstr>
      <vt:lpstr>社会保险补充资料表续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ASUS</cp:lastModifiedBy>
  <dcterms:created xsi:type="dcterms:W3CDTF">2021-09-08T17:23:00Z</dcterms:created>
  <dcterms:modified xsi:type="dcterms:W3CDTF">2021-09-17T09:27:49Z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7603C1BCC99E44E4B78CA869CDC2739E</vt:lpwstr>
  </property>
  <property fmtid="{D5CDD505-2E9C-101B-9397-08002B2CF9AE}" pid="3" name="KSOProductBuildVer">
    <vt:lpwstr>2052-11.1.0.10938</vt:lpwstr>
  </property>
</Properties>
</file>