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1056" windowWidth="22248" windowHeight="8232" activeTab="0"/>
  </bookViews>
  <sheets>
    <sheet name="明细表" sheetId="1" r:id="rId1"/>
  </sheets>
  <definedNames>
    <definedName name="_xlnm.Print_Area" localSheetId="0">'明细表'!$A$1:$J$90</definedName>
    <definedName name="_xlnm.Print_Titles" localSheetId="0">'明细表'!$4:$5</definedName>
  </definedNames>
  <calcPr fullCalcOnLoad="1"/>
</workbook>
</file>

<file path=xl/sharedStrings.xml><?xml version="1.0" encoding="utf-8"?>
<sst xmlns="http://schemas.openxmlformats.org/spreadsheetml/2006/main" count="276" uniqueCount="200">
  <si>
    <t>附件：</t>
  </si>
  <si>
    <t>金额单位：万元</t>
  </si>
  <si>
    <t>市州</t>
  </si>
  <si>
    <t>县市区</t>
  </si>
  <si>
    <t>项目单位</t>
  </si>
  <si>
    <t>项目名称</t>
  </si>
  <si>
    <t>合计（本次下达资金）</t>
  </si>
  <si>
    <t>非贫困县农环整县推进项目</t>
  </si>
  <si>
    <t>用于贫困县精准扶贫金额</t>
  </si>
  <si>
    <t>备注</t>
  </si>
  <si>
    <t>小计</t>
  </si>
  <si>
    <t>扶贫指标部分</t>
  </si>
  <si>
    <t>行业指标部分</t>
  </si>
  <si>
    <t>合计</t>
  </si>
  <si>
    <t>长沙市</t>
  </si>
  <si>
    <t>长沙市合计</t>
  </si>
  <si>
    <t>宁乡县</t>
  </si>
  <si>
    <t>宁乡县人民政府</t>
  </si>
  <si>
    <t>农村环境综合整治整县推进</t>
  </si>
  <si>
    <t>株洲市</t>
  </si>
  <si>
    <t>株洲市合计</t>
  </si>
  <si>
    <t>茶陵县</t>
  </si>
  <si>
    <t>茶陵县人民政府</t>
  </si>
  <si>
    <t>用于精准扶贫</t>
  </si>
  <si>
    <t>炎陵县</t>
  </si>
  <si>
    <t>炎陵县人民政府</t>
  </si>
  <si>
    <t>株洲县</t>
  </si>
  <si>
    <t>株洲县人民政府</t>
  </si>
  <si>
    <t>衡阳市</t>
  </si>
  <si>
    <t>衡阳市合计</t>
  </si>
  <si>
    <t>衡山县</t>
  </si>
  <si>
    <t>衡山县人民政府</t>
  </si>
  <si>
    <t>祁东县</t>
  </si>
  <si>
    <t>祁东县人民政府</t>
  </si>
  <si>
    <t>邵阳市</t>
  </si>
  <si>
    <t>邵阳市合计</t>
  </si>
  <si>
    <t>武冈市人民政府</t>
  </si>
  <si>
    <t>邵阳县</t>
  </si>
  <si>
    <t>城步县</t>
  </si>
  <si>
    <t>城步县人民政府</t>
  </si>
  <si>
    <t>岳阳市</t>
  </si>
  <si>
    <t>岳阳市合计</t>
  </si>
  <si>
    <t>岳阳市本级及所辖区</t>
  </si>
  <si>
    <t>湘阴县</t>
  </si>
  <si>
    <t>湘阴县环保局</t>
  </si>
  <si>
    <t>平江县人民政府</t>
  </si>
  <si>
    <t>常德市</t>
  </si>
  <si>
    <t>常德市本级及所辖区</t>
  </si>
  <si>
    <t>张家界市</t>
  </si>
  <si>
    <t>张家界市合计</t>
  </si>
  <si>
    <t>张家界市本级及所辖区</t>
  </si>
  <si>
    <t>益阳市</t>
  </si>
  <si>
    <t>益阳市合计</t>
  </si>
  <si>
    <t>益阳市本级及所辖区</t>
  </si>
  <si>
    <t>永州市</t>
  </si>
  <si>
    <t>永州市合计</t>
  </si>
  <si>
    <t>新田县</t>
  </si>
  <si>
    <t>新田县人民政府</t>
  </si>
  <si>
    <t>双牌县</t>
  </si>
  <si>
    <t>双牌县人民政府</t>
  </si>
  <si>
    <t>江永县</t>
  </si>
  <si>
    <t>江永县人民政府</t>
  </si>
  <si>
    <t>郴州市</t>
  </si>
  <si>
    <t>郴州市合计</t>
  </si>
  <si>
    <t>郴州市本级及所辖区</t>
  </si>
  <si>
    <t>安仁县</t>
  </si>
  <si>
    <t>安仁县人民政府</t>
  </si>
  <si>
    <t>汝城县</t>
  </si>
  <si>
    <t>汝城县人民政府</t>
  </si>
  <si>
    <t>桂东县</t>
  </si>
  <si>
    <t>桂东县人民政府</t>
  </si>
  <si>
    <t>娄底市</t>
  </si>
  <si>
    <t>娄底市合计</t>
  </si>
  <si>
    <t>涟源市</t>
  </si>
  <si>
    <t>涟源市人民政府</t>
  </si>
  <si>
    <t>新化县</t>
  </si>
  <si>
    <t>怀化市</t>
  </si>
  <si>
    <t>怀化市合计</t>
  </si>
  <si>
    <t>新晃县人民政府</t>
  </si>
  <si>
    <t>芷江县</t>
  </si>
  <si>
    <t>芷江县人民政府</t>
  </si>
  <si>
    <t>会同县</t>
  </si>
  <si>
    <t>会同县人民政府</t>
  </si>
  <si>
    <t>麻阳县</t>
  </si>
  <si>
    <t>沅陵县</t>
  </si>
  <si>
    <t>沅陵县人民政府</t>
  </si>
  <si>
    <t>湘西土家族苗族自治州</t>
  </si>
  <si>
    <t>湘西州合计</t>
  </si>
  <si>
    <t>吉首市</t>
  </si>
  <si>
    <t>吉首市人民政府</t>
  </si>
  <si>
    <t>行业指标部分考虑三阳乡金安村农村环境综合整治因素200万元</t>
  </si>
  <si>
    <t>行业指标部分考虑马合口白族乡梭子丘村农环项目因素30万元</t>
  </si>
  <si>
    <t>桑植县</t>
  </si>
  <si>
    <t>行业指标部分考虑沱江镇塘头坪村农环项目因素30万元</t>
  </si>
  <si>
    <t>江华县</t>
  </si>
  <si>
    <t>新宁县</t>
  </si>
  <si>
    <t>新宁县人民政府</t>
  </si>
  <si>
    <t>用于精准扶贫</t>
  </si>
  <si>
    <t>其中宁乡县双江口镇切块安排30万元　</t>
  </si>
  <si>
    <t>农村环境综合整治整县推进</t>
  </si>
  <si>
    <t>衡南县</t>
  </si>
  <si>
    <t>衡南县环保局</t>
  </si>
  <si>
    <t>栗江镇界牌村农村环境综合整治</t>
  </si>
  <si>
    <t>行业指标部分考虑农环项目因素</t>
  </si>
  <si>
    <t>邵阳市本级及所辖区</t>
  </si>
  <si>
    <t>双清区人民政府</t>
  </si>
  <si>
    <t>隆回县</t>
  </si>
  <si>
    <t>隆回县人民政府</t>
  </si>
  <si>
    <t>洞口县</t>
  </si>
  <si>
    <t>洞口县人民政府</t>
  </si>
  <si>
    <t>绥宁县</t>
  </si>
  <si>
    <t>绥宁县人民政府</t>
  </si>
  <si>
    <t>武冈市</t>
  </si>
  <si>
    <t>新邵县</t>
  </si>
  <si>
    <t>新邵县人民政府</t>
  </si>
  <si>
    <t>邵阳县人民政府</t>
  </si>
  <si>
    <t>云溪区人民政府</t>
  </si>
  <si>
    <t>平江县</t>
  </si>
  <si>
    <t>汨罗市</t>
  </si>
  <si>
    <t>汨罗市人民政府</t>
  </si>
  <si>
    <t>临湘市</t>
  </si>
  <si>
    <t>临湘市人民政府</t>
  </si>
  <si>
    <t>常德市合计</t>
  </si>
  <si>
    <t>鼎城区人民政府</t>
  </si>
  <si>
    <t>临澧县</t>
  </si>
  <si>
    <t>临澧县人民政府</t>
  </si>
  <si>
    <t>石门县</t>
  </si>
  <si>
    <t>石门县人民政府</t>
  </si>
  <si>
    <t>小计</t>
  </si>
  <si>
    <t>永定区人民政府</t>
  </si>
  <si>
    <t>武陵源区人民政府</t>
  </si>
  <si>
    <t>桑植县人民政府</t>
  </si>
  <si>
    <t>慈利县</t>
  </si>
  <si>
    <t>慈利县人民政府</t>
  </si>
  <si>
    <t>益阳市本级及所辖区小计</t>
  </si>
  <si>
    <t>赫山区人民政府</t>
  </si>
  <si>
    <t>资阳区人民政府</t>
  </si>
  <si>
    <t>沅江市</t>
  </si>
  <si>
    <t>沅江市人民政府</t>
  </si>
  <si>
    <t>安化县</t>
  </si>
  <si>
    <t>安化县人民政府</t>
  </si>
  <si>
    <t>行业指标部分考虑江南镇黄石村农村环境综合整治30万元</t>
  </si>
  <si>
    <t>永州市本级及所辖区</t>
  </si>
  <si>
    <t>冷水滩区人民政府</t>
  </si>
  <si>
    <t>江华县人民政府</t>
  </si>
  <si>
    <t>宁远县</t>
  </si>
  <si>
    <t>宁远县人民政府</t>
  </si>
  <si>
    <t>苏仙区人民政府</t>
  </si>
  <si>
    <t>宜章县</t>
  </si>
  <si>
    <t>宜章县人民政府</t>
  </si>
  <si>
    <t>嘉禾县</t>
  </si>
  <si>
    <t>嘉禾县人民政府</t>
  </si>
  <si>
    <t>桂阳县</t>
  </si>
  <si>
    <t>桂阳县人民政府</t>
  </si>
  <si>
    <t>行业指标部分考虑农环项目因素</t>
  </si>
  <si>
    <t>新化县人民政府</t>
  </si>
  <si>
    <t>行业指标部分考虑农环项目因素</t>
  </si>
  <si>
    <t>双峰县</t>
  </si>
  <si>
    <t>双峰县人民政府</t>
  </si>
  <si>
    <t>用于精准扶贫</t>
  </si>
  <si>
    <t>鹤城区人民政府</t>
  </si>
  <si>
    <t>用于精准扶贫</t>
  </si>
  <si>
    <t>洪江市</t>
  </si>
  <si>
    <t>洪江市人民政府</t>
  </si>
  <si>
    <t>通道县</t>
  </si>
  <si>
    <t>通道县人民政府</t>
  </si>
  <si>
    <t>靖州县</t>
  </si>
  <si>
    <t>靖州县人民政府</t>
  </si>
  <si>
    <t>辰溪县</t>
  </si>
  <si>
    <t>辰溪县人民政府</t>
  </si>
  <si>
    <t>新晃县</t>
  </si>
  <si>
    <t>行业指标部分考虑布头降乡新江村农环项目因素30万元</t>
  </si>
  <si>
    <t>中方县</t>
  </si>
  <si>
    <t>中方县人民政府</t>
  </si>
  <si>
    <t>溆浦县</t>
  </si>
  <si>
    <t>溆浦县人民政府</t>
  </si>
  <si>
    <t>麻阳县人民政府</t>
  </si>
  <si>
    <t>泸溪县</t>
  </si>
  <si>
    <t>泸溪县人民政府</t>
  </si>
  <si>
    <t>凤凰县</t>
  </si>
  <si>
    <t>凤凰县人民政府</t>
  </si>
  <si>
    <t>行业指标部分考虑山江镇雄龙村农环项目因素30万元</t>
  </si>
  <si>
    <t>花垣县</t>
  </si>
  <si>
    <t>花垣县人民政府</t>
  </si>
  <si>
    <t>行业指标部分考虑麻栗场镇新科村农环项目因素30万元</t>
  </si>
  <si>
    <t>保靖县</t>
  </si>
  <si>
    <t>保靖县人民政府</t>
  </si>
  <si>
    <t>古丈县</t>
  </si>
  <si>
    <t>古丈县人民政府</t>
  </si>
  <si>
    <t>行业指标部分考虑默戎镇中寨村农村环境综合整治30万元</t>
  </si>
  <si>
    <t>永顺县</t>
  </si>
  <si>
    <t>永顺县人民政府</t>
  </si>
  <si>
    <t>行业指标部分考虑芙蓉镇响塘村农环项目因素30万元</t>
  </si>
  <si>
    <t>龙山县</t>
  </si>
  <si>
    <t>龙山县人民政府</t>
  </si>
  <si>
    <t>问题村</t>
  </si>
  <si>
    <t>怀化市本级及所辖区</t>
  </si>
  <si>
    <t>洪江区人民政府</t>
  </si>
  <si>
    <t>洪江区</t>
  </si>
  <si>
    <t>2017年农村环境综合整治资金（第二批）分配明细表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</si>
</sst>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_GBK"/>
      <family val="4"/>
    </font>
    <font>
      <sz val="16"/>
      <name val="黑体"/>
      <family val="3"/>
    </font>
    <font>
      <sz val="11"/>
      <name val="仿宋_GB2312"/>
      <family val="3"/>
    </font>
    <font>
      <b/>
      <sz val="10"/>
      <name val="仿宋_GB2312"/>
      <family val="3"/>
    </font>
    <font>
      <b/>
      <sz val="10"/>
      <name val="Times New Roman"/>
      <family val="1"/>
    </font>
    <font>
      <b/>
      <sz val="12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2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2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9" fillId="0" borderId="13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="85" zoomScaleNormal="85" zoomScalePageLayoutView="0" workbookViewId="0" topLeftCell="A1">
      <pane ySplit="5" topLeftCell="BM6" activePane="bottomLeft" state="frozen"/>
      <selection pane="topLeft" activeCell="A1" sqref="A1"/>
      <selection pane="bottomLeft" activeCell="A2" sqref="A2:J2"/>
    </sheetView>
  </sheetViews>
  <sheetFormatPr defaultColWidth="8.625" defaultRowHeight="14.25"/>
  <cols>
    <col min="1" max="1" width="10.625" style="3" customWidth="1"/>
    <col min="2" max="2" width="11.00390625" style="3" customWidth="1"/>
    <col min="3" max="3" width="15.125" style="2" customWidth="1"/>
    <col min="4" max="4" width="29.00390625" style="2" customWidth="1"/>
    <col min="5" max="5" width="13.00390625" style="3" customWidth="1"/>
    <col min="6" max="6" width="11.875" style="3" customWidth="1"/>
    <col min="7" max="9" width="13.25390625" style="3" customWidth="1"/>
    <col min="10" max="10" width="26.75390625" style="4" customWidth="1"/>
    <col min="11" max="16384" width="8.625" style="3" customWidth="1"/>
  </cols>
  <sheetData>
    <row r="1" spans="1:10" ht="20.25" customHeight="1">
      <c r="A1" s="1" t="s">
        <v>0</v>
      </c>
      <c r="B1" s="1"/>
      <c r="C1" s="1"/>
      <c r="D1" s="34"/>
      <c r="E1" s="31"/>
      <c r="F1" s="31"/>
      <c r="G1" s="31"/>
      <c r="H1" s="31"/>
      <c r="I1" s="31"/>
      <c r="J1" s="35"/>
    </row>
    <row r="2" spans="1:10" ht="20.25" customHeight="1">
      <c r="A2" s="53" t="s">
        <v>199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1" customHeight="1">
      <c r="A3" s="5"/>
      <c r="B3" s="5"/>
      <c r="C3" s="6"/>
      <c r="D3" s="34"/>
      <c r="E3" s="54" t="s">
        <v>1</v>
      </c>
      <c r="F3" s="54"/>
      <c r="G3" s="54"/>
      <c r="H3" s="54"/>
      <c r="I3" s="54"/>
      <c r="J3" s="54"/>
    </row>
    <row r="4" spans="1:10" s="8" customFormat="1" ht="24" customHeight="1">
      <c r="A4" s="45" t="s">
        <v>2</v>
      </c>
      <c r="B4" s="45" t="s">
        <v>3</v>
      </c>
      <c r="C4" s="45" t="s">
        <v>4</v>
      </c>
      <c r="D4" s="45" t="s">
        <v>5</v>
      </c>
      <c r="E4" s="45" t="s">
        <v>6</v>
      </c>
      <c r="F4" s="45" t="s">
        <v>7</v>
      </c>
      <c r="G4" s="55" t="s">
        <v>8</v>
      </c>
      <c r="H4" s="55"/>
      <c r="I4" s="55"/>
      <c r="J4" s="43" t="s">
        <v>9</v>
      </c>
    </row>
    <row r="5" spans="1:10" s="8" customFormat="1" ht="30" customHeight="1">
      <c r="A5" s="46"/>
      <c r="B5" s="46"/>
      <c r="C5" s="46"/>
      <c r="D5" s="46"/>
      <c r="E5" s="46"/>
      <c r="F5" s="46"/>
      <c r="G5" s="7" t="s">
        <v>10</v>
      </c>
      <c r="H5" s="7" t="s">
        <v>11</v>
      </c>
      <c r="I5" s="7" t="s">
        <v>12</v>
      </c>
      <c r="J5" s="44"/>
    </row>
    <row r="6" spans="1:10" s="12" customFormat="1" ht="23.25" customHeight="1">
      <c r="A6" s="9"/>
      <c r="B6" s="9"/>
      <c r="C6" s="10"/>
      <c r="D6" s="10" t="s">
        <v>13</v>
      </c>
      <c r="E6" s="11">
        <f>E7+E9+E13+E17+E27+E33+E37+E43+E49+E56+E64+E68+E82</f>
        <v>32000</v>
      </c>
      <c r="F6" s="11">
        <f>F7+F9+F13+F17+F27+F33+F37+F43+F49+F56+F64+F68+F82</f>
        <v>7220</v>
      </c>
      <c r="G6" s="11">
        <f>G7+G9+G13+G17+G27+G33+G37+G43+G49+G56+G64+G68+G82</f>
        <v>24780</v>
      </c>
      <c r="H6" s="11">
        <f>H7+H9+H13+H17+H27+H33+H37+H43+H49+H56+H64+H68+H82</f>
        <v>19570</v>
      </c>
      <c r="I6" s="11">
        <f>I7+I9+I13+I17+I27+I33+I37+I43+I49+I56+I64+I68+I82</f>
        <v>5210</v>
      </c>
      <c r="J6" s="9"/>
    </row>
    <row r="7" spans="1:10" s="12" customFormat="1" ht="23.25" customHeight="1">
      <c r="A7" s="56" t="s">
        <v>14</v>
      </c>
      <c r="B7" s="47" t="s">
        <v>15</v>
      </c>
      <c r="C7" s="48"/>
      <c r="D7" s="49"/>
      <c r="E7" s="11">
        <f>E8</f>
        <v>550</v>
      </c>
      <c r="F7" s="11">
        <f>F8</f>
        <v>550</v>
      </c>
      <c r="G7" s="11">
        <f>G8</f>
        <v>0</v>
      </c>
      <c r="H7" s="11">
        <f>H8</f>
        <v>0</v>
      </c>
      <c r="I7" s="11">
        <f>I8</f>
        <v>0</v>
      </c>
      <c r="J7" s="9"/>
    </row>
    <row r="8" spans="1:11" ht="23.25" customHeight="1">
      <c r="A8" s="57"/>
      <c r="B8" s="14" t="s">
        <v>16</v>
      </c>
      <c r="C8" s="15" t="s">
        <v>17</v>
      </c>
      <c r="D8" s="15" t="s">
        <v>18</v>
      </c>
      <c r="E8" s="16">
        <f>F8+G8</f>
        <v>550</v>
      </c>
      <c r="F8" s="16">
        <v>550</v>
      </c>
      <c r="G8" s="16"/>
      <c r="H8" s="16"/>
      <c r="I8" s="16"/>
      <c r="J8" s="17" t="s">
        <v>98</v>
      </c>
      <c r="K8" s="12"/>
    </row>
    <row r="9" spans="1:10" s="12" customFormat="1" ht="23.25" customHeight="1">
      <c r="A9" s="56" t="s">
        <v>19</v>
      </c>
      <c r="B9" s="47" t="s">
        <v>20</v>
      </c>
      <c r="C9" s="48"/>
      <c r="D9" s="49"/>
      <c r="E9" s="11">
        <f>E10+E11+E12</f>
        <v>955</v>
      </c>
      <c r="F9" s="11">
        <f>F10+F11+F12</f>
        <v>200</v>
      </c>
      <c r="G9" s="11">
        <f>G10+G11+G12</f>
        <v>755</v>
      </c>
      <c r="H9" s="11">
        <f>H10+H11+H12</f>
        <v>620</v>
      </c>
      <c r="I9" s="11">
        <f>I10+I11+I12</f>
        <v>135</v>
      </c>
      <c r="J9" s="9"/>
    </row>
    <row r="10" spans="1:11" ht="23.25" customHeight="1">
      <c r="A10" s="57"/>
      <c r="B10" s="18" t="s">
        <v>21</v>
      </c>
      <c r="C10" s="15" t="s">
        <v>22</v>
      </c>
      <c r="D10" s="15" t="s">
        <v>23</v>
      </c>
      <c r="E10" s="16">
        <f aca="true" t="shared" si="0" ref="E10:E16">F10+G10</f>
        <v>490</v>
      </c>
      <c r="F10" s="11"/>
      <c r="G10" s="16">
        <f>SUM(H10:I10)</f>
        <v>490</v>
      </c>
      <c r="H10" s="16">
        <v>355</v>
      </c>
      <c r="I10" s="16">
        <v>135</v>
      </c>
      <c r="J10" s="17"/>
      <c r="K10" s="12"/>
    </row>
    <row r="11" spans="1:11" ht="23.25" customHeight="1">
      <c r="A11" s="57"/>
      <c r="B11" s="18" t="s">
        <v>24</v>
      </c>
      <c r="C11" s="15" t="s">
        <v>25</v>
      </c>
      <c r="D11" s="15" t="s">
        <v>23</v>
      </c>
      <c r="E11" s="16">
        <f t="shared" si="0"/>
        <v>265</v>
      </c>
      <c r="F11" s="11"/>
      <c r="G11" s="16">
        <f>SUM(H11:I11)</f>
        <v>265</v>
      </c>
      <c r="H11" s="16">
        <v>265</v>
      </c>
      <c r="I11" s="16"/>
      <c r="J11" s="17"/>
      <c r="K11" s="12"/>
    </row>
    <row r="12" spans="1:11" ht="23.25" customHeight="1">
      <c r="A12" s="58"/>
      <c r="B12" s="18" t="s">
        <v>26</v>
      </c>
      <c r="C12" s="15" t="s">
        <v>27</v>
      </c>
      <c r="D12" s="15" t="s">
        <v>18</v>
      </c>
      <c r="E12" s="16">
        <f t="shared" si="0"/>
        <v>200</v>
      </c>
      <c r="F12" s="16">
        <v>200</v>
      </c>
      <c r="G12" s="11"/>
      <c r="H12" s="11"/>
      <c r="I12" s="11"/>
      <c r="J12" s="17"/>
      <c r="K12" s="12"/>
    </row>
    <row r="13" spans="1:10" s="12" customFormat="1" ht="23.25" customHeight="1">
      <c r="A13" s="56" t="s">
        <v>28</v>
      </c>
      <c r="B13" s="47" t="s">
        <v>29</v>
      </c>
      <c r="C13" s="48"/>
      <c r="D13" s="49"/>
      <c r="E13" s="11">
        <f>SUM(E14:E16)</f>
        <v>1620</v>
      </c>
      <c r="F13" s="11">
        <f>SUM(F14:F16)</f>
        <v>620</v>
      </c>
      <c r="G13" s="11">
        <f>SUM(G14:G16)</f>
        <v>1000</v>
      </c>
      <c r="H13" s="11">
        <f>SUM(H14:H16)</f>
        <v>320</v>
      </c>
      <c r="I13" s="11">
        <f>SUM(I14:I16)</f>
        <v>680</v>
      </c>
      <c r="J13" s="9"/>
    </row>
    <row r="14" spans="1:11" ht="23.25" customHeight="1">
      <c r="A14" s="57"/>
      <c r="B14" s="18" t="s">
        <v>30</v>
      </c>
      <c r="C14" s="15" t="s">
        <v>31</v>
      </c>
      <c r="D14" s="15" t="s">
        <v>99</v>
      </c>
      <c r="E14" s="16">
        <f t="shared" si="0"/>
        <v>590</v>
      </c>
      <c r="F14" s="16">
        <v>590</v>
      </c>
      <c r="G14" s="16"/>
      <c r="H14" s="16"/>
      <c r="I14" s="16"/>
      <c r="J14" s="17"/>
      <c r="K14" s="12"/>
    </row>
    <row r="15" spans="1:11" ht="23.25" customHeight="1">
      <c r="A15" s="57"/>
      <c r="B15" s="18" t="s">
        <v>100</v>
      </c>
      <c r="C15" s="15" t="s">
        <v>101</v>
      </c>
      <c r="D15" s="15" t="s">
        <v>102</v>
      </c>
      <c r="E15" s="16">
        <f t="shared" si="0"/>
        <v>30</v>
      </c>
      <c r="F15" s="16">
        <v>30</v>
      </c>
      <c r="G15" s="16"/>
      <c r="H15" s="16"/>
      <c r="I15" s="16"/>
      <c r="J15" s="17" t="s">
        <v>195</v>
      </c>
      <c r="K15" s="12"/>
    </row>
    <row r="16" spans="1:11" ht="23.25" customHeight="1">
      <c r="A16" s="57"/>
      <c r="B16" s="18" t="s">
        <v>32</v>
      </c>
      <c r="C16" s="15" t="s">
        <v>33</v>
      </c>
      <c r="D16" s="15" t="s">
        <v>23</v>
      </c>
      <c r="E16" s="16">
        <f t="shared" si="0"/>
        <v>1000</v>
      </c>
      <c r="F16" s="16"/>
      <c r="G16" s="16">
        <f>SUM(H16:I16)</f>
        <v>1000</v>
      </c>
      <c r="H16" s="16">
        <v>320</v>
      </c>
      <c r="I16" s="16">
        <v>680</v>
      </c>
      <c r="J16" s="17" t="s">
        <v>103</v>
      </c>
      <c r="K16" s="12"/>
    </row>
    <row r="17" spans="1:10" s="12" customFormat="1" ht="23.25" customHeight="1">
      <c r="A17" s="56" t="s">
        <v>34</v>
      </c>
      <c r="B17" s="47" t="s">
        <v>35</v>
      </c>
      <c r="C17" s="48"/>
      <c r="D17" s="49"/>
      <c r="E17" s="11">
        <f>SUM(E18:E26)</f>
        <v>5070</v>
      </c>
      <c r="F17" s="11">
        <f>SUM(F18:F26)</f>
        <v>200</v>
      </c>
      <c r="G17" s="11">
        <f>SUM(G18:G26)</f>
        <v>4870</v>
      </c>
      <c r="H17" s="11">
        <f>SUM(H18:H26)</f>
        <v>3515</v>
      </c>
      <c r="I17" s="11">
        <f>SUM(I18:I26)</f>
        <v>1355</v>
      </c>
      <c r="J17" s="9"/>
    </row>
    <row r="18" spans="1:10" s="12" customFormat="1" ht="30" customHeight="1">
      <c r="A18" s="57"/>
      <c r="B18" s="13" t="s">
        <v>104</v>
      </c>
      <c r="C18" s="18" t="s">
        <v>105</v>
      </c>
      <c r="D18" s="15" t="s">
        <v>99</v>
      </c>
      <c r="E18" s="16">
        <f aca="true" t="shared" si="1" ref="E18:E36">F18+G18</f>
        <v>200</v>
      </c>
      <c r="F18" s="16">
        <v>200</v>
      </c>
      <c r="G18" s="16"/>
      <c r="H18" s="16"/>
      <c r="I18" s="16"/>
      <c r="J18" s="9"/>
    </row>
    <row r="19" spans="1:11" ht="23.25" customHeight="1">
      <c r="A19" s="57"/>
      <c r="B19" s="18" t="s">
        <v>106</v>
      </c>
      <c r="C19" s="15" t="s">
        <v>107</v>
      </c>
      <c r="D19" s="15" t="s">
        <v>23</v>
      </c>
      <c r="E19" s="16">
        <f t="shared" si="1"/>
        <v>685</v>
      </c>
      <c r="F19" s="16"/>
      <c r="G19" s="16">
        <f aca="true" t="shared" si="2" ref="G19:G26">H19+I19</f>
        <v>685</v>
      </c>
      <c r="H19" s="16">
        <v>655</v>
      </c>
      <c r="I19" s="16">
        <v>30</v>
      </c>
      <c r="J19" s="17" t="s">
        <v>103</v>
      </c>
      <c r="K19" s="12"/>
    </row>
    <row r="20" spans="1:11" ht="23.25" customHeight="1">
      <c r="A20" s="57"/>
      <c r="B20" s="18" t="s">
        <v>108</v>
      </c>
      <c r="C20" s="15" t="s">
        <v>109</v>
      </c>
      <c r="D20" s="15" t="s">
        <v>23</v>
      </c>
      <c r="E20" s="16">
        <f t="shared" si="1"/>
        <v>715</v>
      </c>
      <c r="F20" s="16"/>
      <c r="G20" s="16">
        <f t="shared" si="2"/>
        <v>715</v>
      </c>
      <c r="H20" s="16">
        <v>475</v>
      </c>
      <c r="I20" s="16">
        <v>240</v>
      </c>
      <c r="J20" s="17" t="s">
        <v>103</v>
      </c>
      <c r="K20" s="12"/>
    </row>
    <row r="21" spans="1:11" s="33" customFormat="1" ht="23.25" customHeight="1">
      <c r="A21" s="57"/>
      <c r="B21" s="18" t="s">
        <v>95</v>
      </c>
      <c r="C21" s="15" t="s">
        <v>96</v>
      </c>
      <c r="D21" s="15" t="s">
        <v>97</v>
      </c>
      <c r="E21" s="16">
        <f t="shared" si="1"/>
        <v>280</v>
      </c>
      <c r="F21" s="16"/>
      <c r="G21" s="16">
        <f t="shared" si="2"/>
        <v>280</v>
      </c>
      <c r="H21" s="16">
        <v>280</v>
      </c>
      <c r="I21" s="16"/>
      <c r="J21" s="17"/>
      <c r="K21" s="32"/>
    </row>
    <row r="22" spans="1:11" ht="23.25" customHeight="1">
      <c r="A22" s="57"/>
      <c r="B22" s="18" t="s">
        <v>110</v>
      </c>
      <c r="C22" s="15" t="s">
        <v>111</v>
      </c>
      <c r="D22" s="15" t="s">
        <v>23</v>
      </c>
      <c r="E22" s="16">
        <f t="shared" si="1"/>
        <v>350</v>
      </c>
      <c r="F22" s="16"/>
      <c r="G22" s="16">
        <f t="shared" si="2"/>
        <v>350</v>
      </c>
      <c r="H22" s="16">
        <v>350</v>
      </c>
      <c r="I22" s="16"/>
      <c r="J22" s="17"/>
      <c r="K22" s="12"/>
    </row>
    <row r="23" spans="1:11" ht="23.25" customHeight="1">
      <c r="A23" s="57"/>
      <c r="B23" s="14" t="s">
        <v>112</v>
      </c>
      <c r="C23" s="15" t="s">
        <v>36</v>
      </c>
      <c r="D23" s="15" t="s">
        <v>23</v>
      </c>
      <c r="E23" s="16">
        <f t="shared" si="1"/>
        <v>595</v>
      </c>
      <c r="F23" s="16"/>
      <c r="G23" s="16">
        <f t="shared" si="2"/>
        <v>595</v>
      </c>
      <c r="H23" s="16">
        <v>420</v>
      </c>
      <c r="I23" s="16">
        <v>175</v>
      </c>
      <c r="J23" s="17" t="s">
        <v>103</v>
      </c>
      <c r="K23" s="12"/>
    </row>
    <row r="24" spans="1:11" ht="23.25" customHeight="1">
      <c r="A24" s="57"/>
      <c r="B24" s="14" t="s">
        <v>113</v>
      </c>
      <c r="C24" s="15" t="s">
        <v>114</v>
      </c>
      <c r="D24" s="15" t="s">
        <v>23</v>
      </c>
      <c r="E24" s="16">
        <f t="shared" si="1"/>
        <v>900</v>
      </c>
      <c r="F24" s="16"/>
      <c r="G24" s="16">
        <f t="shared" si="2"/>
        <v>900</v>
      </c>
      <c r="H24" s="16">
        <v>435</v>
      </c>
      <c r="I24" s="16">
        <v>465</v>
      </c>
      <c r="J24" s="17" t="s">
        <v>103</v>
      </c>
      <c r="K24" s="12"/>
    </row>
    <row r="25" spans="1:11" ht="32.25" customHeight="1">
      <c r="A25" s="57"/>
      <c r="B25" s="18" t="s">
        <v>37</v>
      </c>
      <c r="C25" s="15" t="s">
        <v>115</v>
      </c>
      <c r="D25" s="15" t="s">
        <v>23</v>
      </c>
      <c r="E25" s="16">
        <f t="shared" si="1"/>
        <v>990</v>
      </c>
      <c r="F25" s="16"/>
      <c r="G25" s="16">
        <f t="shared" si="2"/>
        <v>990</v>
      </c>
      <c r="H25" s="16">
        <v>545</v>
      </c>
      <c r="I25" s="16">
        <v>445</v>
      </c>
      <c r="J25" s="17" t="s">
        <v>103</v>
      </c>
      <c r="K25" s="12"/>
    </row>
    <row r="26" spans="1:11" ht="28.5" customHeight="1">
      <c r="A26" s="57"/>
      <c r="B26" s="18" t="s">
        <v>38</v>
      </c>
      <c r="C26" s="15" t="s">
        <v>39</v>
      </c>
      <c r="D26" s="15" t="s">
        <v>23</v>
      </c>
      <c r="E26" s="16">
        <f t="shared" si="1"/>
        <v>355</v>
      </c>
      <c r="F26" s="16"/>
      <c r="G26" s="16">
        <f t="shared" si="2"/>
        <v>355</v>
      </c>
      <c r="H26" s="16">
        <v>355</v>
      </c>
      <c r="I26" s="16"/>
      <c r="J26" s="17"/>
      <c r="K26" s="12"/>
    </row>
    <row r="27" spans="1:10" s="12" customFormat="1" ht="23.25" customHeight="1">
      <c r="A27" s="56" t="s">
        <v>40</v>
      </c>
      <c r="B27" s="47" t="s">
        <v>41</v>
      </c>
      <c r="C27" s="48"/>
      <c r="D27" s="49"/>
      <c r="E27" s="11">
        <f>E28+E29+E30+E31+E32</f>
        <v>2305</v>
      </c>
      <c r="F27" s="11">
        <f>F28+F29+F30+F31+F32</f>
        <v>1550</v>
      </c>
      <c r="G27" s="11">
        <f>G28+G29+G30+G31+G32</f>
        <v>755</v>
      </c>
      <c r="H27" s="11">
        <f>H28+H29+H30+H31+H32</f>
        <v>555</v>
      </c>
      <c r="I27" s="11">
        <f>I28+I29+I30+I31+I32</f>
        <v>200</v>
      </c>
      <c r="J27" s="9"/>
    </row>
    <row r="28" spans="1:11" ht="23.25" customHeight="1">
      <c r="A28" s="57"/>
      <c r="B28" s="14" t="s">
        <v>42</v>
      </c>
      <c r="C28" s="15" t="s">
        <v>116</v>
      </c>
      <c r="D28" s="15" t="s">
        <v>18</v>
      </c>
      <c r="E28" s="16">
        <f t="shared" si="1"/>
        <v>300</v>
      </c>
      <c r="F28" s="16">
        <v>300</v>
      </c>
      <c r="G28" s="16"/>
      <c r="H28" s="16"/>
      <c r="I28" s="16"/>
      <c r="J28" s="17"/>
      <c r="K28" s="12"/>
    </row>
    <row r="29" spans="1:11" ht="23.25" customHeight="1">
      <c r="A29" s="57"/>
      <c r="B29" s="18" t="s">
        <v>43</v>
      </c>
      <c r="C29" s="15" t="s">
        <v>44</v>
      </c>
      <c r="D29" s="15" t="s">
        <v>18</v>
      </c>
      <c r="E29" s="16">
        <f t="shared" si="1"/>
        <v>250</v>
      </c>
      <c r="F29" s="16">
        <v>250</v>
      </c>
      <c r="G29" s="11"/>
      <c r="H29" s="11"/>
      <c r="I29" s="11"/>
      <c r="J29" s="17"/>
      <c r="K29" s="12"/>
    </row>
    <row r="30" spans="1:11" ht="34.5" customHeight="1">
      <c r="A30" s="57"/>
      <c r="B30" s="18" t="s">
        <v>117</v>
      </c>
      <c r="C30" s="15" t="s">
        <v>45</v>
      </c>
      <c r="D30" s="15" t="s">
        <v>23</v>
      </c>
      <c r="E30" s="16">
        <f t="shared" si="1"/>
        <v>755</v>
      </c>
      <c r="F30" s="16"/>
      <c r="G30" s="16">
        <f>SUM(H30:I30)</f>
        <v>755</v>
      </c>
      <c r="H30" s="16">
        <v>555</v>
      </c>
      <c r="I30" s="16">
        <v>200</v>
      </c>
      <c r="J30" s="17" t="s">
        <v>90</v>
      </c>
      <c r="K30" s="12"/>
    </row>
    <row r="31" spans="1:11" ht="23.25" customHeight="1">
      <c r="A31" s="57"/>
      <c r="B31" s="19" t="s">
        <v>118</v>
      </c>
      <c r="C31" s="15" t="s">
        <v>119</v>
      </c>
      <c r="D31" s="15" t="s">
        <v>18</v>
      </c>
      <c r="E31" s="16">
        <f t="shared" si="1"/>
        <v>300</v>
      </c>
      <c r="F31" s="16">
        <v>300</v>
      </c>
      <c r="G31" s="16"/>
      <c r="H31" s="16"/>
      <c r="I31" s="16"/>
      <c r="J31" s="17"/>
      <c r="K31" s="12"/>
    </row>
    <row r="32" spans="1:11" ht="23.25" customHeight="1">
      <c r="A32" s="57"/>
      <c r="B32" s="19" t="s">
        <v>120</v>
      </c>
      <c r="C32" s="15" t="s">
        <v>121</v>
      </c>
      <c r="D32" s="15" t="s">
        <v>18</v>
      </c>
      <c r="E32" s="16">
        <f t="shared" si="1"/>
        <v>700</v>
      </c>
      <c r="F32" s="16">
        <v>700</v>
      </c>
      <c r="G32" s="11"/>
      <c r="H32" s="11"/>
      <c r="I32" s="11"/>
      <c r="J32" s="17"/>
      <c r="K32" s="12"/>
    </row>
    <row r="33" spans="1:11" ht="23.25" customHeight="1">
      <c r="A33" s="56" t="s">
        <v>46</v>
      </c>
      <c r="B33" s="47" t="s">
        <v>122</v>
      </c>
      <c r="C33" s="48"/>
      <c r="D33" s="49"/>
      <c r="E33" s="11">
        <f>E34+E35+E36</f>
        <v>1545</v>
      </c>
      <c r="F33" s="11">
        <f>F34+F35+F36</f>
        <v>1200</v>
      </c>
      <c r="G33" s="11">
        <f>G34+G35+G36</f>
        <v>345</v>
      </c>
      <c r="H33" s="11">
        <f>H34+H35+H36</f>
        <v>345</v>
      </c>
      <c r="I33" s="11">
        <f>I34+I35+I36</f>
        <v>0</v>
      </c>
      <c r="J33" s="17"/>
      <c r="K33" s="12"/>
    </row>
    <row r="34" spans="1:11" ht="23.25" customHeight="1">
      <c r="A34" s="57"/>
      <c r="B34" s="18" t="s">
        <v>47</v>
      </c>
      <c r="C34" s="15" t="s">
        <v>123</v>
      </c>
      <c r="D34" s="15" t="s">
        <v>18</v>
      </c>
      <c r="E34" s="16">
        <f t="shared" si="1"/>
        <v>1000</v>
      </c>
      <c r="F34" s="16">
        <v>1000</v>
      </c>
      <c r="G34" s="16"/>
      <c r="H34" s="16"/>
      <c r="I34" s="16"/>
      <c r="J34" s="17"/>
      <c r="K34" s="12"/>
    </row>
    <row r="35" spans="1:11" ht="23.25" customHeight="1">
      <c r="A35" s="57"/>
      <c r="B35" s="18" t="s">
        <v>124</v>
      </c>
      <c r="C35" s="15" t="s">
        <v>125</v>
      </c>
      <c r="D35" s="15" t="s">
        <v>18</v>
      </c>
      <c r="E35" s="16">
        <f t="shared" si="1"/>
        <v>200</v>
      </c>
      <c r="F35" s="16">
        <v>200</v>
      </c>
      <c r="G35" s="16"/>
      <c r="H35" s="16"/>
      <c r="I35" s="16"/>
      <c r="J35" s="17"/>
      <c r="K35" s="12"/>
    </row>
    <row r="36" spans="1:11" ht="23.25" customHeight="1">
      <c r="A36" s="57"/>
      <c r="B36" s="18" t="s">
        <v>126</v>
      </c>
      <c r="C36" s="15" t="s">
        <v>127</v>
      </c>
      <c r="D36" s="15" t="s">
        <v>23</v>
      </c>
      <c r="E36" s="16">
        <f t="shared" si="1"/>
        <v>345</v>
      </c>
      <c r="F36" s="16"/>
      <c r="G36" s="16">
        <f>SUM(H36:I36)</f>
        <v>345</v>
      </c>
      <c r="H36" s="16">
        <v>345</v>
      </c>
      <c r="I36" s="16"/>
      <c r="J36" s="17"/>
      <c r="K36" s="12"/>
    </row>
    <row r="37" spans="1:10" s="12" customFormat="1" ht="23.25" customHeight="1">
      <c r="A37" s="56" t="s">
        <v>48</v>
      </c>
      <c r="B37" s="47" t="s">
        <v>49</v>
      </c>
      <c r="C37" s="48"/>
      <c r="D37" s="49"/>
      <c r="E37" s="11">
        <f>E38+E41+E42</f>
        <v>1670</v>
      </c>
      <c r="F37" s="11"/>
      <c r="G37" s="11">
        <f>G38+G41+G42</f>
        <v>1670</v>
      </c>
      <c r="H37" s="11">
        <f>H38+H41+H42</f>
        <v>1385</v>
      </c>
      <c r="I37" s="11">
        <f>I38+I41+I42</f>
        <v>285</v>
      </c>
      <c r="J37" s="9"/>
    </row>
    <row r="38" spans="1:10" s="12" customFormat="1" ht="23.25" customHeight="1">
      <c r="A38" s="57"/>
      <c r="B38" s="50" t="s">
        <v>50</v>
      </c>
      <c r="C38" s="48" t="s">
        <v>128</v>
      </c>
      <c r="D38" s="49"/>
      <c r="E38" s="11">
        <f>E39+E40</f>
        <v>515</v>
      </c>
      <c r="F38" s="11"/>
      <c r="G38" s="11">
        <f>G39+G40</f>
        <v>515</v>
      </c>
      <c r="H38" s="11">
        <f>H39+H40</f>
        <v>515</v>
      </c>
      <c r="I38" s="11"/>
      <c r="J38" s="9"/>
    </row>
    <row r="39" spans="1:11" ht="23.25" customHeight="1">
      <c r="A39" s="57"/>
      <c r="B39" s="51"/>
      <c r="C39" s="15" t="s">
        <v>129</v>
      </c>
      <c r="D39" s="15" t="s">
        <v>23</v>
      </c>
      <c r="E39" s="16">
        <f>F39+G39</f>
        <v>345</v>
      </c>
      <c r="F39" s="16"/>
      <c r="G39" s="16">
        <f>SUM(H39:I39)</f>
        <v>345</v>
      </c>
      <c r="H39" s="16">
        <v>345</v>
      </c>
      <c r="I39" s="16"/>
      <c r="J39" s="17"/>
      <c r="K39" s="12"/>
    </row>
    <row r="40" spans="1:11" ht="23.25" customHeight="1">
      <c r="A40" s="57"/>
      <c r="B40" s="52"/>
      <c r="C40" s="28" t="s">
        <v>130</v>
      </c>
      <c r="D40" s="28" t="s">
        <v>97</v>
      </c>
      <c r="E40" s="16">
        <f>F40+G40</f>
        <v>170</v>
      </c>
      <c r="F40" s="16"/>
      <c r="G40" s="16">
        <f>H40+I40</f>
        <v>170</v>
      </c>
      <c r="H40" s="16">
        <v>170</v>
      </c>
      <c r="I40" s="16"/>
      <c r="J40" s="17"/>
      <c r="K40" s="12"/>
    </row>
    <row r="41" spans="1:11" ht="26.25" customHeight="1">
      <c r="A41" s="57"/>
      <c r="B41" s="14" t="s">
        <v>92</v>
      </c>
      <c r="C41" s="15" t="s">
        <v>131</v>
      </c>
      <c r="D41" s="15" t="s">
        <v>23</v>
      </c>
      <c r="E41" s="16">
        <f>F41+G41</f>
        <v>505</v>
      </c>
      <c r="F41" s="16"/>
      <c r="G41" s="16">
        <f>SUM(H41:I41)</f>
        <v>505</v>
      </c>
      <c r="H41" s="16">
        <v>475</v>
      </c>
      <c r="I41" s="16">
        <v>30</v>
      </c>
      <c r="J41" s="17" t="s">
        <v>91</v>
      </c>
      <c r="K41" s="12"/>
    </row>
    <row r="42" spans="1:11" ht="23.25" customHeight="1">
      <c r="A42" s="58"/>
      <c r="B42" s="18" t="s">
        <v>132</v>
      </c>
      <c r="C42" s="15" t="s">
        <v>133</v>
      </c>
      <c r="D42" s="15" t="s">
        <v>23</v>
      </c>
      <c r="E42" s="16">
        <f>F42+G42</f>
        <v>650</v>
      </c>
      <c r="F42" s="16"/>
      <c r="G42" s="16">
        <f>SUM(H42:I42)</f>
        <v>650</v>
      </c>
      <c r="H42" s="16">
        <v>395</v>
      </c>
      <c r="I42" s="16">
        <v>255</v>
      </c>
      <c r="J42" s="17" t="s">
        <v>103</v>
      </c>
      <c r="K42" s="12"/>
    </row>
    <row r="43" spans="1:10" s="12" customFormat="1" ht="23.25" customHeight="1">
      <c r="A43" s="56" t="s">
        <v>51</v>
      </c>
      <c r="B43" s="47" t="s">
        <v>52</v>
      </c>
      <c r="C43" s="48"/>
      <c r="D43" s="49"/>
      <c r="E43" s="11">
        <f>E44+E47+E48</f>
        <v>2085</v>
      </c>
      <c r="F43" s="11">
        <f>F44+F47+F48</f>
        <v>1550</v>
      </c>
      <c r="G43" s="11">
        <f>G44+G47+G48</f>
        <v>535</v>
      </c>
      <c r="H43" s="11">
        <f>H44+H47+H48</f>
        <v>505</v>
      </c>
      <c r="I43" s="11">
        <f>I44+I47+I48</f>
        <v>30</v>
      </c>
      <c r="J43" s="9"/>
    </row>
    <row r="44" spans="1:10" s="12" customFormat="1" ht="23.25" customHeight="1">
      <c r="A44" s="57"/>
      <c r="B44" s="50" t="s">
        <v>53</v>
      </c>
      <c r="C44" s="47" t="s">
        <v>134</v>
      </c>
      <c r="D44" s="49"/>
      <c r="E44" s="11">
        <f>E45+E46</f>
        <v>800</v>
      </c>
      <c r="F44" s="11">
        <f>F45+F46</f>
        <v>800</v>
      </c>
      <c r="G44" s="36"/>
      <c r="H44" s="11"/>
      <c r="I44" s="11"/>
      <c r="J44" s="9"/>
    </row>
    <row r="45" spans="1:10" s="12" customFormat="1" ht="23.25" customHeight="1">
      <c r="A45" s="57"/>
      <c r="B45" s="51"/>
      <c r="C45" s="15" t="s">
        <v>135</v>
      </c>
      <c r="D45" s="15" t="s">
        <v>18</v>
      </c>
      <c r="E45" s="16">
        <f aca="true" t="shared" si="3" ref="E45:E67">F45+G45</f>
        <v>200</v>
      </c>
      <c r="F45" s="16">
        <v>200</v>
      </c>
      <c r="G45" s="36"/>
      <c r="H45" s="16"/>
      <c r="I45" s="16"/>
      <c r="J45" s="17"/>
    </row>
    <row r="46" spans="1:10" s="12" customFormat="1" ht="23.25" customHeight="1">
      <c r="A46" s="57"/>
      <c r="B46" s="52"/>
      <c r="C46" s="15" t="s">
        <v>136</v>
      </c>
      <c r="D46" s="15" t="s">
        <v>18</v>
      </c>
      <c r="E46" s="16">
        <f t="shared" si="3"/>
        <v>600</v>
      </c>
      <c r="F46" s="16">
        <v>600</v>
      </c>
      <c r="G46" s="16"/>
      <c r="H46" s="16"/>
      <c r="I46" s="16"/>
      <c r="J46" s="9"/>
    </row>
    <row r="47" spans="1:10" s="12" customFormat="1" ht="23.25" customHeight="1">
      <c r="A47" s="57"/>
      <c r="B47" s="18" t="s">
        <v>137</v>
      </c>
      <c r="C47" s="15" t="s">
        <v>138</v>
      </c>
      <c r="D47" s="15" t="s">
        <v>18</v>
      </c>
      <c r="E47" s="16">
        <f t="shared" si="3"/>
        <v>750</v>
      </c>
      <c r="F47" s="16">
        <v>750</v>
      </c>
      <c r="G47" s="16"/>
      <c r="H47" s="16"/>
      <c r="I47" s="16"/>
      <c r="J47" s="9"/>
    </row>
    <row r="48" spans="1:10" s="12" customFormat="1" ht="23.25" customHeight="1">
      <c r="A48" s="57"/>
      <c r="B48" s="13" t="s">
        <v>139</v>
      </c>
      <c r="C48" s="28" t="s">
        <v>140</v>
      </c>
      <c r="D48" s="28" t="s">
        <v>23</v>
      </c>
      <c r="E48" s="16">
        <f t="shared" si="3"/>
        <v>535</v>
      </c>
      <c r="F48" s="16"/>
      <c r="G48" s="16">
        <f>SUM(H48:I48)</f>
        <v>535</v>
      </c>
      <c r="H48" s="16">
        <v>505</v>
      </c>
      <c r="I48" s="16">
        <v>30</v>
      </c>
      <c r="J48" s="17" t="s">
        <v>141</v>
      </c>
    </row>
    <row r="49" spans="1:10" s="12" customFormat="1" ht="16.5" customHeight="1">
      <c r="A49" s="56" t="s">
        <v>54</v>
      </c>
      <c r="B49" s="47" t="s">
        <v>55</v>
      </c>
      <c r="C49" s="48"/>
      <c r="D49" s="49"/>
      <c r="E49" s="11">
        <f>E50+E51+E52+E53+E54+E55</f>
        <v>2690</v>
      </c>
      <c r="F49" s="11">
        <f>F50+F51+F52+F53+F54+F55</f>
        <v>450</v>
      </c>
      <c r="G49" s="11">
        <f>G50+G51+G52+G53+G54+G55</f>
        <v>2240</v>
      </c>
      <c r="H49" s="11">
        <f>H50+H51+H52+H53+H54+H55</f>
        <v>1775</v>
      </c>
      <c r="I49" s="11">
        <f>I50+I51+I52+I53+I54+I55</f>
        <v>465</v>
      </c>
      <c r="J49" s="9"/>
    </row>
    <row r="50" spans="1:11" ht="23.25" customHeight="1">
      <c r="A50" s="57"/>
      <c r="B50" s="14" t="s">
        <v>142</v>
      </c>
      <c r="C50" s="15" t="s">
        <v>143</v>
      </c>
      <c r="D50" s="15" t="s">
        <v>99</v>
      </c>
      <c r="E50" s="16">
        <f t="shared" si="3"/>
        <v>450</v>
      </c>
      <c r="F50" s="16">
        <v>450</v>
      </c>
      <c r="G50" s="16"/>
      <c r="H50" s="16"/>
      <c r="I50" s="16"/>
      <c r="J50" s="17"/>
      <c r="K50" s="12"/>
    </row>
    <row r="51" spans="1:10" s="12" customFormat="1" ht="21.75" customHeight="1">
      <c r="A51" s="57"/>
      <c r="B51" s="18" t="s">
        <v>56</v>
      </c>
      <c r="C51" s="15" t="s">
        <v>57</v>
      </c>
      <c r="D51" s="15" t="s">
        <v>23</v>
      </c>
      <c r="E51" s="16">
        <f t="shared" si="3"/>
        <v>390</v>
      </c>
      <c r="F51" s="16"/>
      <c r="G51" s="16">
        <f>SUM(H51:I51)</f>
        <v>390</v>
      </c>
      <c r="H51" s="16">
        <v>390</v>
      </c>
      <c r="I51" s="16"/>
      <c r="J51" s="17"/>
    </row>
    <row r="52" spans="1:10" s="12" customFormat="1" ht="21.75" customHeight="1">
      <c r="A52" s="57"/>
      <c r="B52" s="18" t="s">
        <v>58</v>
      </c>
      <c r="C52" s="15" t="s">
        <v>59</v>
      </c>
      <c r="D52" s="15" t="s">
        <v>23</v>
      </c>
      <c r="E52" s="16">
        <f t="shared" si="3"/>
        <v>260</v>
      </c>
      <c r="F52" s="16"/>
      <c r="G52" s="16">
        <f>SUM(H52:I52)</f>
        <v>260</v>
      </c>
      <c r="H52" s="16">
        <v>260</v>
      </c>
      <c r="I52" s="16"/>
      <c r="J52" s="17"/>
    </row>
    <row r="53" spans="1:10" s="12" customFormat="1" ht="21.75" customHeight="1">
      <c r="A53" s="57"/>
      <c r="B53" s="18" t="s">
        <v>60</v>
      </c>
      <c r="C53" s="15" t="s">
        <v>61</v>
      </c>
      <c r="D53" s="15" t="s">
        <v>23</v>
      </c>
      <c r="E53" s="16">
        <f t="shared" si="3"/>
        <v>295</v>
      </c>
      <c r="F53" s="16"/>
      <c r="G53" s="16">
        <f>SUM(H53:I53)</f>
        <v>295</v>
      </c>
      <c r="H53" s="16">
        <v>295</v>
      </c>
      <c r="I53" s="16"/>
      <c r="J53" s="17"/>
    </row>
    <row r="54" spans="1:10" s="12" customFormat="1" ht="21.75" customHeight="1">
      <c r="A54" s="57"/>
      <c r="B54" s="14" t="s">
        <v>94</v>
      </c>
      <c r="C54" s="15" t="s">
        <v>144</v>
      </c>
      <c r="D54" s="15" t="s">
        <v>23</v>
      </c>
      <c r="E54" s="16">
        <f t="shared" si="3"/>
        <v>470</v>
      </c>
      <c r="F54" s="16"/>
      <c r="G54" s="16">
        <f>SUM(H54:I54)</f>
        <v>470</v>
      </c>
      <c r="H54" s="16">
        <v>440</v>
      </c>
      <c r="I54" s="16">
        <v>30</v>
      </c>
      <c r="J54" s="17" t="s">
        <v>93</v>
      </c>
    </row>
    <row r="55" spans="1:10" s="12" customFormat="1" ht="21.75" customHeight="1">
      <c r="A55" s="57"/>
      <c r="B55" s="18" t="s">
        <v>145</v>
      </c>
      <c r="C55" s="15" t="s">
        <v>146</v>
      </c>
      <c r="D55" s="15" t="s">
        <v>23</v>
      </c>
      <c r="E55" s="16">
        <f t="shared" si="3"/>
        <v>825</v>
      </c>
      <c r="F55" s="16"/>
      <c r="G55" s="16">
        <f>SUM(H55:I55)</f>
        <v>825</v>
      </c>
      <c r="H55" s="16">
        <v>390</v>
      </c>
      <c r="I55" s="16">
        <v>435</v>
      </c>
      <c r="J55" s="41"/>
    </row>
    <row r="56" spans="1:10" s="12" customFormat="1" ht="21.75" customHeight="1">
      <c r="A56" s="56" t="s">
        <v>62</v>
      </c>
      <c r="B56" s="47" t="s">
        <v>63</v>
      </c>
      <c r="C56" s="48"/>
      <c r="D56" s="49"/>
      <c r="E56" s="11">
        <f>E57+E58+E59+E60+E61+E62+E63</f>
        <v>2585</v>
      </c>
      <c r="F56" s="11">
        <f>F57+F58+F59+F60+F61+F62+F63</f>
        <v>900</v>
      </c>
      <c r="G56" s="11">
        <f>G57+G58+G59+G60+G61+G62+G63</f>
        <v>1685</v>
      </c>
      <c r="H56" s="11">
        <f>H57+H58+H59+H60+H61+H62+H63</f>
        <v>1425</v>
      </c>
      <c r="I56" s="11">
        <f>I57+I58+I59+I60+I61+I62+I63</f>
        <v>260</v>
      </c>
      <c r="J56" s="9"/>
    </row>
    <row r="57" spans="1:11" ht="21.75" customHeight="1">
      <c r="A57" s="57"/>
      <c r="B57" s="18" t="s">
        <v>64</v>
      </c>
      <c r="C57" s="15" t="s">
        <v>147</v>
      </c>
      <c r="D57" s="15" t="s">
        <v>18</v>
      </c>
      <c r="E57" s="16">
        <f t="shared" si="3"/>
        <v>450</v>
      </c>
      <c r="F57" s="16">
        <v>450</v>
      </c>
      <c r="G57" s="16"/>
      <c r="H57" s="16"/>
      <c r="I57" s="16"/>
      <c r="J57" s="17"/>
      <c r="K57" s="12"/>
    </row>
    <row r="58" spans="1:11" ht="21.75" customHeight="1">
      <c r="A58" s="57"/>
      <c r="B58" s="18" t="s">
        <v>65</v>
      </c>
      <c r="C58" s="15" t="s">
        <v>66</v>
      </c>
      <c r="D58" s="15" t="s">
        <v>23</v>
      </c>
      <c r="E58" s="16">
        <f t="shared" si="3"/>
        <v>340</v>
      </c>
      <c r="F58" s="16"/>
      <c r="G58" s="16">
        <f>SUM(H58:I58)</f>
        <v>340</v>
      </c>
      <c r="H58" s="16">
        <v>340</v>
      </c>
      <c r="I58" s="16"/>
      <c r="J58" s="17"/>
      <c r="K58" s="12"/>
    </row>
    <row r="59" spans="1:11" ht="21.75" customHeight="1">
      <c r="A59" s="57"/>
      <c r="B59" s="18" t="s">
        <v>67</v>
      </c>
      <c r="C59" s="15" t="s">
        <v>68</v>
      </c>
      <c r="D59" s="15" t="s">
        <v>23</v>
      </c>
      <c r="E59" s="16">
        <f t="shared" si="3"/>
        <v>365</v>
      </c>
      <c r="F59" s="16"/>
      <c r="G59" s="16">
        <f>SUM(H59:I59)</f>
        <v>365</v>
      </c>
      <c r="H59" s="16">
        <v>365</v>
      </c>
      <c r="I59" s="16"/>
      <c r="J59" s="17"/>
      <c r="K59" s="12"/>
    </row>
    <row r="60" spans="1:11" ht="21.75" customHeight="1">
      <c r="A60" s="57"/>
      <c r="B60" s="18" t="s">
        <v>69</v>
      </c>
      <c r="C60" s="15" t="s">
        <v>70</v>
      </c>
      <c r="D60" s="15" t="s">
        <v>23</v>
      </c>
      <c r="E60" s="16">
        <f t="shared" si="3"/>
        <v>330</v>
      </c>
      <c r="F60" s="16"/>
      <c r="G60" s="16">
        <f>SUM(H60:I60)</f>
        <v>330</v>
      </c>
      <c r="H60" s="16">
        <v>330</v>
      </c>
      <c r="I60" s="16"/>
      <c r="J60" s="17"/>
      <c r="K60" s="12"/>
    </row>
    <row r="61" spans="1:11" ht="21.75" customHeight="1">
      <c r="A61" s="57"/>
      <c r="B61" s="18" t="s">
        <v>148</v>
      </c>
      <c r="C61" s="15" t="s">
        <v>149</v>
      </c>
      <c r="D61" s="15" t="s">
        <v>23</v>
      </c>
      <c r="E61" s="16">
        <f t="shared" si="3"/>
        <v>650</v>
      </c>
      <c r="F61" s="16"/>
      <c r="G61" s="16">
        <f>SUM(H61:I61)</f>
        <v>650</v>
      </c>
      <c r="H61" s="16">
        <v>390</v>
      </c>
      <c r="I61" s="16">
        <v>260</v>
      </c>
      <c r="J61" s="17" t="s">
        <v>103</v>
      </c>
      <c r="K61" s="12"/>
    </row>
    <row r="62" spans="1:11" ht="21.75" customHeight="1">
      <c r="A62" s="57"/>
      <c r="B62" s="18" t="s">
        <v>150</v>
      </c>
      <c r="C62" s="15" t="s">
        <v>151</v>
      </c>
      <c r="D62" s="15" t="s">
        <v>18</v>
      </c>
      <c r="E62" s="16">
        <f t="shared" si="3"/>
        <v>150</v>
      </c>
      <c r="F62" s="16">
        <v>150</v>
      </c>
      <c r="G62" s="16"/>
      <c r="H62" s="16"/>
      <c r="I62" s="16"/>
      <c r="J62" s="17"/>
      <c r="K62" s="12"/>
    </row>
    <row r="63" spans="1:11" ht="21.75" customHeight="1">
      <c r="A63" s="57"/>
      <c r="B63" s="18" t="s">
        <v>152</v>
      </c>
      <c r="C63" s="15" t="s">
        <v>153</v>
      </c>
      <c r="D63" s="15" t="s">
        <v>18</v>
      </c>
      <c r="E63" s="16">
        <f t="shared" si="3"/>
        <v>300</v>
      </c>
      <c r="F63" s="16">
        <v>300</v>
      </c>
      <c r="G63" s="16"/>
      <c r="H63" s="16"/>
      <c r="I63" s="16"/>
      <c r="J63" s="17"/>
      <c r="K63" s="12"/>
    </row>
    <row r="64" spans="1:11" ht="21.75" customHeight="1">
      <c r="A64" s="56" t="s">
        <v>71</v>
      </c>
      <c r="B64" s="47" t="s">
        <v>72</v>
      </c>
      <c r="C64" s="48"/>
      <c r="D64" s="49"/>
      <c r="E64" s="11">
        <f>E65+E66+E67</f>
        <v>2660</v>
      </c>
      <c r="F64" s="11"/>
      <c r="G64" s="11">
        <f>G65+G66+G67</f>
        <v>2660</v>
      </c>
      <c r="H64" s="11">
        <f>H65+H66+H67</f>
        <v>1525</v>
      </c>
      <c r="I64" s="11">
        <f>I65+I66+I67</f>
        <v>1135</v>
      </c>
      <c r="J64" s="9"/>
      <c r="K64" s="12"/>
    </row>
    <row r="65" spans="1:11" ht="21.75" customHeight="1">
      <c r="A65" s="57"/>
      <c r="B65" s="18" t="s">
        <v>73</v>
      </c>
      <c r="C65" s="15" t="s">
        <v>74</v>
      </c>
      <c r="D65" s="15" t="s">
        <v>23</v>
      </c>
      <c r="E65" s="16">
        <f t="shared" si="3"/>
        <v>815</v>
      </c>
      <c r="F65" s="16"/>
      <c r="G65" s="16">
        <f>SUM(H65:I65)</f>
        <v>815</v>
      </c>
      <c r="H65" s="16">
        <v>540</v>
      </c>
      <c r="I65" s="16">
        <v>275</v>
      </c>
      <c r="J65" s="17" t="s">
        <v>154</v>
      </c>
      <c r="K65" s="12"/>
    </row>
    <row r="66" spans="1:11" ht="21.75" customHeight="1">
      <c r="A66" s="57"/>
      <c r="B66" s="18" t="s">
        <v>75</v>
      </c>
      <c r="C66" s="15" t="s">
        <v>155</v>
      </c>
      <c r="D66" s="15" t="s">
        <v>23</v>
      </c>
      <c r="E66" s="16">
        <f t="shared" si="3"/>
        <v>1025</v>
      </c>
      <c r="F66" s="16"/>
      <c r="G66" s="16">
        <f>SUM(H66:I66)</f>
        <v>1025</v>
      </c>
      <c r="H66" s="16">
        <v>570</v>
      </c>
      <c r="I66" s="16">
        <v>455</v>
      </c>
      <c r="J66" s="17" t="s">
        <v>156</v>
      </c>
      <c r="K66" s="12"/>
    </row>
    <row r="67" spans="1:11" ht="23.25" customHeight="1">
      <c r="A67" s="58"/>
      <c r="B67" s="18" t="s">
        <v>157</v>
      </c>
      <c r="C67" s="15" t="s">
        <v>158</v>
      </c>
      <c r="D67" s="15" t="s">
        <v>159</v>
      </c>
      <c r="E67" s="16">
        <f t="shared" si="3"/>
        <v>820</v>
      </c>
      <c r="F67" s="37"/>
      <c r="G67" s="16">
        <f>SUM(H67:I67)</f>
        <v>820</v>
      </c>
      <c r="H67" s="38">
        <v>415</v>
      </c>
      <c r="I67" s="16">
        <v>405</v>
      </c>
      <c r="J67" s="17" t="s">
        <v>156</v>
      </c>
      <c r="K67" s="12"/>
    </row>
    <row r="68" spans="1:10" s="12" customFormat="1" ht="23.25" customHeight="1">
      <c r="A68" s="56" t="s">
        <v>76</v>
      </c>
      <c r="B68" s="47" t="s">
        <v>77</v>
      </c>
      <c r="C68" s="48"/>
      <c r="D68" s="49"/>
      <c r="E68" s="11">
        <f>SUM(E69:E81)</f>
        <v>4705</v>
      </c>
      <c r="F68" s="11"/>
      <c r="G68" s="11">
        <f>SUM(G69:G81)</f>
        <v>4705</v>
      </c>
      <c r="H68" s="11">
        <f>SUM(H69:H81)</f>
        <v>4160</v>
      </c>
      <c r="I68" s="11">
        <f>SUM(I69:I81)</f>
        <v>545</v>
      </c>
      <c r="J68" s="9"/>
    </row>
    <row r="69" spans="1:10" s="23" customFormat="1" ht="23.25" customHeight="1">
      <c r="A69" s="57"/>
      <c r="B69" s="27" t="s">
        <v>196</v>
      </c>
      <c r="C69" s="28" t="s">
        <v>160</v>
      </c>
      <c r="D69" s="28" t="s">
        <v>161</v>
      </c>
      <c r="E69" s="16">
        <f aca="true" t="shared" si="4" ref="E69:E90">F69+G69</f>
        <v>125</v>
      </c>
      <c r="F69" s="11"/>
      <c r="G69" s="16">
        <f aca="true" t="shared" si="5" ref="G69:G90">SUM(H69:I69)</f>
        <v>125</v>
      </c>
      <c r="H69" s="16">
        <v>125</v>
      </c>
      <c r="I69" s="11"/>
      <c r="J69" s="39"/>
    </row>
    <row r="70" spans="1:10" s="23" customFormat="1" ht="23.25" customHeight="1">
      <c r="A70" s="57"/>
      <c r="B70" s="42" t="s">
        <v>198</v>
      </c>
      <c r="C70" s="28" t="s">
        <v>197</v>
      </c>
      <c r="D70" s="28" t="s">
        <v>161</v>
      </c>
      <c r="E70" s="16">
        <f t="shared" si="4"/>
        <v>120</v>
      </c>
      <c r="F70" s="11"/>
      <c r="G70" s="16">
        <f t="shared" si="5"/>
        <v>120</v>
      </c>
      <c r="H70" s="16">
        <v>120</v>
      </c>
      <c r="I70" s="11"/>
      <c r="J70" s="39"/>
    </row>
    <row r="71" spans="1:10" s="23" customFormat="1" ht="23.25" customHeight="1">
      <c r="A71" s="57"/>
      <c r="B71" s="40" t="s">
        <v>162</v>
      </c>
      <c r="C71" s="28" t="s">
        <v>163</v>
      </c>
      <c r="D71" s="28" t="s">
        <v>161</v>
      </c>
      <c r="E71" s="16">
        <f t="shared" si="4"/>
        <v>180</v>
      </c>
      <c r="F71" s="11"/>
      <c r="G71" s="16">
        <f t="shared" si="5"/>
        <v>180</v>
      </c>
      <c r="H71" s="16">
        <v>180</v>
      </c>
      <c r="I71" s="11"/>
      <c r="J71" s="39"/>
    </row>
    <row r="72" spans="1:10" s="23" customFormat="1" ht="23.25" customHeight="1">
      <c r="A72" s="57"/>
      <c r="B72" s="40" t="s">
        <v>164</v>
      </c>
      <c r="C72" s="28" t="s">
        <v>165</v>
      </c>
      <c r="D72" s="28" t="s">
        <v>161</v>
      </c>
      <c r="E72" s="16">
        <f t="shared" si="4"/>
        <v>210</v>
      </c>
      <c r="F72" s="11"/>
      <c r="G72" s="16">
        <f t="shared" si="5"/>
        <v>210</v>
      </c>
      <c r="H72" s="16">
        <v>210</v>
      </c>
      <c r="I72" s="11"/>
      <c r="J72" s="39"/>
    </row>
    <row r="73" spans="1:10" s="12" customFormat="1" ht="23.25" customHeight="1">
      <c r="A73" s="57"/>
      <c r="B73" s="18" t="s">
        <v>166</v>
      </c>
      <c r="C73" s="20" t="s">
        <v>167</v>
      </c>
      <c r="D73" s="20" t="s">
        <v>23</v>
      </c>
      <c r="E73" s="16">
        <f t="shared" si="4"/>
        <v>330</v>
      </c>
      <c r="F73" s="11"/>
      <c r="G73" s="16">
        <f t="shared" si="5"/>
        <v>330</v>
      </c>
      <c r="H73" s="16">
        <v>330</v>
      </c>
      <c r="I73" s="16"/>
      <c r="J73" s="9"/>
    </row>
    <row r="74" spans="1:10" s="12" customFormat="1" ht="23.25" customHeight="1">
      <c r="A74" s="57"/>
      <c r="B74" s="18" t="s">
        <v>168</v>
      </c>
      <c r="C74" s="20" t="s">
        <v>169</v>
      </c>
      <c r="D74" s="20" t="s">
        <v>23</v>
      </c>
      <c r="E74" s="16">
        <f t="shared" si="4"/>
        <v>440</v>
      </c>
      <c r="F74" s="11"/>
      <c r="G74" s="16">
        <f t="shared" si="5"/>
        <v>440</v>
      </c>
      <c r="H74" s="16">
        <v>380</v>
      </c>
      <c r="I74" s="16">
        <v>60</v>
      </c>
      <c r="J74" s="17" t="s">
        <v>156</v>
      </c>
    </row>
    <row r="75" spans="1:11" ht="23.25" customHeight="1">
      <c r="A75" s="57"/>
      <c r="B75" s="18" t="s">
        <v>170</v>
      </c>
      <c r="C75" s="20" t="s">
        <v>78</v>
      </c>
      <c r="D75" s="20" t="s">
        <v>23</v>
      </c>
      <c r="E75" s="16">
        <f t="shared" si="4"/>
        <v>385</v>
      </c>
      <c r="F75" s="21"/>
      <c r="G75" s="16">
        <f t="shared" si="5"/>
        <v>385</v>
      </c>
      <c r="H75" s="21">
        <v>355</v>
      </c>
      <c r="I75" s="16">
        <v>30</v>
      </c>
      <c r="J75" s="17" t="s">
        <v>171</v>
      </c>
      <c r="K75" s="12"/>
    </row>
    <row r="76" spans="1:11" ht="23.25" customHeight="1">
      <c r="A76" s="57"/>
      <c r="B76" s="18" t="s">
        <v>79</v>
      </c>
      <c r="C76" s="15" t="s">
        <v>80</v>
      </c>
      <c r="D76" s="15" t="s">
        <v>23</v>
      </c>
      <c r="E76" s="16">
        <f t="shared" si="4"/>
        <v>355</v>
      </c>
      <c r="F76" s="22"/>
      <c r="G76" s="16">
        <f t="shared" si="5"/>
        <v>355</v>
      </c>
      <c r="H76" s="21">
        <v>355</v>
      </c>
      <c r="I76" s="16"/>
      <c r="J76" s="17"/>
      <c r="K76" s="12"/>
    </row>
    <row r="77" spans="1:11" ht="23.25" customHeight="1">
      <c r="A77" s="57"/>
      <c r="B77" s="14" t="s">
        <v>172</v>
      </c>
      <c r="C77" s="15" t="s">
        <v>173</v>
      </c>
      <c r="D77" s="15" t="s">
        <v>23</v>
      </c>
      <c r="E77" s="16">
        <f t="shared" si="4"/>
        <v>410</v>
      </c>
      <c r="F77" s="21"/>
      <c r="G77" s="16">
        <f t="shared" si="5"/>
        <v>410</v>
      </c>
      <c r="H77" s="21">
        <v>300</v>
      </c>
      <c r="I77" s="16">
        <v>110</v>
      </c>
      <c r="J77" s="17" t="s">
        <v>156</v>
      </c>
      <c r="K77" s="12"/>
    </row>
    <row r="78" spans="1:11" ht="23.25" customHeight="1">
      <c r="A78" s="57"/>
      <c r="B78" s="14" t="s">
        <v>174</v>
      </c>
      <c r="C78" s="15" t="s">
        <v>175</v>
      </c>
      <c r="D78" s="15" t="s">
        <v>23</v>
      </c>
      <c r="E78" s="16">
        <f t="shared" si="4"/>
        <v>650</v>
      </c>
      <c r="F78" s="21"/>
      <c r="G78" s="16">
        <f t="shared" si="5"/>
        <v>650</v>
      </c>
      <c r="H78" s="21">
        <v>550</v>
      </c>
      <c r="I78" s="16">
        <v>100</v>
      </c>
      <c r="J78" s="17" t="s">
        <v>156</v>
      </c>
      <c r="K78" s="12"/>
    </row>
    <row r="79" spans="1:11" ht="23.25" customHeight="1">
      <c r="A79" s="57"/>
      <c r="B79" s="18" t="s">
        <v>81</v>
      </c>
      <c r="C79" s="15" t="s">
        <v>82</v>
      </c>
      <c r="D79" s="15" t="s">
        <v>23</v>
      </c>
      <c r="E79" s="16">
        <f t="shared" si="4"/>
        <v>450</v>
      </c>
      <c r="F79" s="11"/>
      <c r="G79" s="16">
        <f t="shared" si="5"/>
        <v>450</v>
      </c>
      <c r="H79" s="16">
        <v>385</v>
      </c>
      <c r="I79" s="16">
        <v>65</v>
      </c>
      <c r="J79" s="17" t="s">
        <v>156</v>
      </c>
      <c r="K79" s="12"/>
    </row>
    <row r="80" spans="1:11" ht="23.25" customHeight="1">
      <c r="A80" s="57"/>
      <c r="B80" s="18" t="s">
        <v>83</v>
      </c>
      <c r="C80" s="15" t="s">
        <v>176</v>
      </c>
      <c r="D80" s="15" t="s">
        <v>23</v>
      </c>
      <c r="E80" s="16">
        <f t="shared" si="4"/>
        <v>500</v>
      </c>
      <c r="F80" s="11"/>
      <c r="G80" s="16">
        <f t="shared" si="5"/>
        <v>500</v>
      </c>
      <c r="H80" s="16">
        <v>400</v>
      </c>
      <c r="I80" s="16">
        <v>100</v>
      </c>
      <c r="J80" s="17" t="s">
        <v>156</v>
      </c>
      <c r="K80" s="12"/>
    </row>
    <row r="81" spans="1:11" ht="23.25" customHeight="1">
      <c r="A81" s="58"/>
      <c r="B81" s="18" t="s">
        <v>84</v>
      </c>
      <c r="C81" s="15" t="s">
        <v>85</v>
      </c>
      <c r="D81" s="15" t="s">
        <v>23</v>
      </c>
      <c r="E81" s="16">
        <f t="shared" si="4"/>
        <v>550</v>
      </c>
      <c r="F81" s="11"/>
      <c r="G81" s="16">
        <f t="shared" si="5"/>
        <v>550</v>
      </c>
      <c r="H81" s="16">
        <v>470</v>
      </c>
      <c r="I81" s="16">
        <v>80</v>
      </c>
      <c r="J81" s="17" t="s">
        <v>156</v>
      </c>
      <c r="K81" s="12"/>
    </row>
    <row r="82" spans="1:10" s="12" customFormat="1" ht="23.25" customHeight="1">
      <c r="A82" s="61" t="s">
        <v>86</v>
      </c>
      <c r="B82" s="55" t="s">
        <v>87</v>
      </c>
      <c r="C82" s="55"/>
      <c r="D82" s="55"/>
      <c r="E82" s="11">
        <f>E83+E84+E85+E86+E87+E88+E89+E90</f>
        <v>3560</v>
      </c>
      <c r="F82" s="11">
        <f>F83+F84+F85+F86+F87+F88+F89+F90</f>
        <v>0</v>
      </c>
      <c r="G82" s="11">
        <f>G83+G84+G85+G86+G87+G88+G89+G90</f>
        <v>3560</v>
      </c>
      <c r="H82" s="11">
        <f>H83+H84+H85+H86+H87+H88+H89+H90</f>
        <v>3440</v>
      </c>
      <c r="I82" s="11">
        <f>I83+I84+I85+I86+I87+I88+I89+I90</f>
        <v>120</v>
      </c>
      <c r="J82" s="9"/>
    </row>
    <row r="83" spans="1:11" ht="23.25" customHeight="1">
      <c r="A83" s="61"/>
      <c r="B83" s="18" t="s">
        <v>88</v>
      </c>
      <c r="C83" s="15" t="s">
        <v>89</v>
      </c>
      <c r="D83" s="15" t="s">
        <v>23</v>
      </c>
      <c r="E83" s="16">
        <f t="shared" si="4"/>
        <v>315</v>
      </c>
      <c r="F83" s="16"/>
      <c r="G83" s="16">
        <f t="shared" si="5"/>
        <v>315</v>
      </c>
      <c r="H83" s="16">
        <v>315</v>
      </c>
      <c r="I83" s="16"/>
      <c r="J83" s="17"/>
      <c r="K83" s="12"/>
    </row>
    <row r="84" spans="1:11" ht="23.25" customHeight="1">
      <c r="A84" s="61"/>
      <c r="B84" s="18" t="s">
        <v>177</v>
      </c>
      <c r="C84" s="15" t="s">
        <v>178</v>
      </c>
      <c r="D84" s="15" t="s">
        <v>23</v>
      </c>
      <c r="E84" s="16">
        <f t="shared" si="4"/>
        <v>455</v>
      </c>
      <c r="F84" s="16"/>
      <c r="G84" s="16">
        <f t="shared" si="5"/>
        <v>455</v>
      </c>
      <c r="H84" s="16">
        <v>455</v>
      </c>
      <c r="I84" s="16"/>
      <c r="J84" s="17"/>
      <c r="K84" s="12"/>
    </row>
    <row r="85" spans="1:11" ht="27" customHeight="1">
      <c r="A85" s="61"/>
      <c r="B85" s="14" t="s">
        <v>179</v>
      </c>
      <c r="C85" s="15" t="s">
        <v>180</v>
      </c>
      <c r="D85" s="15" t="s">
        <v>23</v>
      </c>
      <c r="E85" s="16">
        <f t="shared" si="4"/>
        <v>455</v>
      </c>
      <c r="F85" s="16"/>
      <c r="G85" s="16">
        <f t="shared" si="5"/>
        <v>455</v>
      </c>
      <c r="H85" s="16">
        <v>425</v>
      </c>
      <c r="I85" s="16">
        <v>30</v>
      </c>
      <c r="J85" s="17" t="s">
        <v>181</v>
      </c>
      <c r="K85" s="12"/>
    </row>
    <row r="86" spans="1:11" ht="24.75" customHeight="1">
      <c r="A86" s="61"/>
      <c r="B86" s="14" t="s">
        <v>182</v>
      </c>
      <c r="C86" s="15" t="s">
        <v>183</v>
      </c>
      <c r="D86" s="15" t="s">
        <v>23</v>
      </c>
      <c r="E86" s="16">
        <f t="shared" si="4"/>
        <v>435</v>
      </c>
      <c r="F86" s="16"/>
      <c r="G86" s="16">
        <f t="shared" si="5"/>
        <v>435</v>
      </c>
      <c r="H86" s="16">
        <v>405</v>
      </c>
      <c r="I86" s="16">
        <v>30</v>
      </c>
      <c r="J86" s="17" t="s">
        <v>184</v>
      </c>
      <c r="K86" s="12"/>
    </row>
    <row r="87" spans="1:11" ht="23.25" customHeight="1">
      <c r="A87" s="61"/>
      <c r="B87" s="18" t="s">
        <v>185</v>
      </c>
      <c r="C87" s="15" t="s">
        <v>186</v>
      </c>
      <c r="D87" s="15" t="s">
        <v>23</v>
      </c>
      <c r="E87" s="16">
        <f t="shared" si="4"/>
        <v>415</v>
      </c>
      <c r="F87" s="16"/>
      <c r="G87" s="16">
        <f t="shared" si="5"/>
        <v>415</v>
      </c>
      <c r="H87" s="16">
        <v>415</v>
      </c>
      <c r="I87" s="16"/>
      <c r="J87" s="17"/>
      <c r="K87" s="12"/>
    </row>
    <row r="88" spans="1:11" s="31" customFormat="1" ht="23.25" customHeight="1">
      <c r="A88" s="61"/>
      <c r="B88" s="27" t="s">
        <v>187</v>
      </c>
      <c r="C88" s="28" t="s">
        <v>188</v>
      </c>
      <c r="D88" s="28" t="s">
        <v>23</v>
      </c>
      <c r="E88" s="16">
        <f t="shared" si="4"/>
        <v>380</v>
      </c>
      <c r="F88" s="16"/>
      <c r="G88" s="16">
        <f t="shared" si="5"/>
        <v>380</v>
      </c>
      <c r="H88" s="16">
        <v>350</v>
      </c>
      <c r="I88" s="16">
        <v>30</v>
      </c>
      <c r="J88" s="29" t="s">
        <v>189</v>
      </c>
      <c r="K88" s="30"/>
    </row>
    <row r="89" spans="1:11" ht="23.25" customHeight="1">
      <c r="A89" s="61"/>
      <c r="B89" s="14" t="s">
        <v>190</v>
      </c>
      <c r="C89" s="15" t="s">
        <v>191</v>
      </c>
      <c r="D89" s="15" t="s">
        <v>23</v>
      </c>
      <c r="E89" s="16">
        <f t="shared" si="4"/>
        <v>560</v>
      </c>
      <c r="F89" s="16"/>
      <c r="G89" s="16">
        <f t="shared" si="5"/>
        <v>560</v>
      </c>
      <c r="H89" s="16">
        <v>530</v>
      </c>
      <c r="I89" s="16">
        <v>30</v>
      </c>
      <c r="J89" s="17" t="s">
        <v>192</v>
      </c>
      <c r="K89" s="12"/>
    </row>
    <row r="90" spans="1:11" ht="23.25" customHeight="1">
      <c r="A90" s="61"/>
      <c r="B90" s="18" t="s">
        <v>193</v>
      </c>
      <c r="C90" s="15" t="s">
        <v>194</v>
      </c>
      <c r="D90" s="15" t="s">
        <v>23</v>
      </c>
      <c r="E90" s="16">
        <f t="shared" si="4"/>
        <v>545</v>
      </c>
      <c r="F90" s="16"/>
      <c r="G90" s="16">
        <f t="shared" si="5"/>
        <v>545</v>
      </c>
      <c r="H90" s="16">
        <v>545</v>
      </c>
      <c r="I90" s="16"/>
      <c r="J90" s="17"/>
      <c r="K90" s="12"/>
    </row>
    <row r="91" spans="1:11" ht="25.5">
      <c r="A91" s="59"/>
      <c r="B91" s="60"/>
      <c r="C91" s="60"/>
      <c r="D91" s="60"/>
      <c r="E91" s="60"/>
      <c r="F91" s="60"/>
      <c r="G91" s="60"/>
      <c r="H91" s="60"/>
      <c r="I91" s="60"/>
      <c r="J91" s="60"/>
      <c r="K91" s="12"/>
    </row>
    <row r="92" spans="1:11" ht="15">
      <c r="A92" s="24"/>
      <c r="B92" s="24"/>
      <c r="C92" s="25"/>
      <c r="D92" s="25"/>
      <c r="E92" s="24"/>
      <c r="F92" s="24"/>
      <c r="G92" s="24"/>
      <c r="H92" s="24"/>
      <c r="I92" s="24"/>
      <c r="J92" s="26"/>
      <c r="K92" s="12"/>
    </row>
    <row r="93" spans="1:11" ht="15">
      <c r="A93" s="24"/>
      <c r="B93" s="24"/>
      <c r="C93" s="25"/>
      <c r="D93" s="25"/>
      <c r="E93" s="24"/>
      <c r="F93" s="24"/>
      <c r="G93" s="24"/>
      <c r="H93" s="24"/>
      <c r="I93" s="24"/>
      <c r="J93" s="26"/>
      <c r="K93" s="12"/>
    </row>
    <row r="94" spans="1:11" ht="15">
      <c r="A94" s="24"/>
      <c r="B94" s="24"/>
      <c r="C94" s="25"/>
      <c r="D94" s="25"/>
      <c r="E94" s="24"/>
      <c r="F94" s="24"/>
      <c r="G94" s="24"/>
      <c r="H94" s="24"/>
      <c r="I94" s="24"/>
      <c r="J94" s="26"/>
      <c r="K94" s="12"/>
    </row>
    <row r="95" spans="1:11" ht="15">
      <c r="A95" s="24"/>
      <c r="B95" s="24"/>
      <c r="C95" s="25"/>
      <c r="D95" s="25"/>
      <c r="E95" s="24"/>
      <c r="F95" s="24"/>
      <c r="G95" s="24"/>
      <c r="H95" s="24"/>
      <c r="I95" s="24"/>
      <c r="J95" s="26"/>
      <c r="K95" s="12"/>
    </row>
    <row r="96" spans="1:11" ht="15">
      <c r="A96" s="24"/>
      <c r="B96" s="24"/>
      <c r="C96" s="25"/>
      <c r="D96" s="25"/>
      <c r="E96" s="24"/>
      <c r="F96" s="24"/>
      <c r="G96" s="24"/>
      <c r="H96" s="24"/>
      <c r="I96" s="24"/>
      <c r="J96" s="26"/>
      <c r="K96" s="12"/>
    </row>
    <row r="97" spans="1:11" ht="15">
      <c r="A97" s="24"/>
      <c r="B97" s="24"/>
      <c r="C97" s="25"/>
      <c r="D97" s="25"/>
      <c r="E97" s="24"/>
      <c r="F97" s="24"/>
      <c r="G97" s="24"/>
      <c r="H97" s="24"/>
      <c r="I97" s="24"/>
      <c r="J97" s="26"/>
      <c r="K97" s="12"/>
    </row>
    <row r="98" ht="15">
      <c r="K98" s="12"/>
    </row>
    <row r="99" ht="15">
      <c r="K99" s="12"/>
    </row>
    <row r="100" ht="15">
      <c r="K100" s="12"/>
    </row>
    <row r="101" ht="15">
      <c r="K101" s="12"/>
    </row>
    <row r="102" ht="15">
      <c r="K102" s="12"/>
    </row>
    <row r="103" ht="15">
      <c r="K103" s="12"/>
    </row>
    <row r="104" ht="15">
      <c r="K104" s="12"/>
    </row>
    <row r="105" ht="15">
      <c r="K105" s="12"/>
    </row>
    <row r="106" ht="15">
      <c r="K106" s="12"/>
    </row>
    <row r="107" ht="15">
      <c r="K107" s="12"/>
    </row>
    <row r="108" ht="15">
      <c r="K108" s="12"/>
    </row>
    <row r="109" ht="15">
      <c r="K109" s="12"/>
    </row>
  </sheetData>
  <sheetProtection selectLockedCells="1" selectUnlockedCells="1"/>
  <mergeCells count="41">
    <mergeCell ref="A64:A67"/>
    <mergeCell ref="B56:D56"/>
    <mergeCell ref="A82:A90"/>
    <mergeCell ref="A27:A32"/>
    <mergeCell ref="A37:A42"/>
    <mergeCell ref="A33:A36"/>
    <mergeCell ref="A68:A81"/>
    <mergeCell ref="A91:J91"/>
    <mergeCell ref="C44:D44"/>
    <mergeCell ref="B44:B46"/>
    <mergeCell ref="A49:A55"/>
    <mergeCell ref="A56:A63"/>
    <mergeCell ref="A43:A48"/>
    <mergeCell ref="B49:D49"/>
    <mergeCell ref="B68:D68"/>
    <mergeCell ref="B82:D82"/>
    <mergeCell ref="B64:D64"/>
    <mergeCell ref="A9:A12"/>
    <mergeCell ref="A13:A16"/>
    <mergeCell ref="A17:A26"/>
    <mergeCell ref="B37:D37"/>
    <mergeCell ref="B9:D9"/>
    <mergeCell ref="B13:D13"/>
    <mergeCell ref="B17:D17"/>
    <mergeCell ref="B27:D27"/>
    <mergeCell ref="B33:D33"/>
    <mergeCell ref="A2:J2"/>
    <mergeCell ref="E3:J3"/>
    <mergeCell ref="G4:I4"/>
    <mergeCell ref="B7:D7"/>
    <mergeCell ref="A4:A5"/>
    <mergeCell ref="A7:A8"/>
    <mergeCell ref="B4:B5"/>
    <mergeCell ref="C4:C5"/>
    <mergeCell ref="D4:D5"/>
    <mergeCell ref="E4:E5"/>
    <mergeCell ref="J4:J5"/>
    <mergeCell ref="F4:F5"/>
    <mergeCell ref="B43:D43"/>
    <mergeCell ref="B38:B40"/>
    <mergeCell ref="C38:D38"/>
  </mergeCells>
  <printOptions horizontalCentered="1"/>
  <pageMargins left="0.7480314960629921" right="0.7480314960629921" top="0.31496062992125984" bottom="0.4724409448818898" header="0.2362204724409449" footer="0.35433070866141736"/>
  <pageSetup horizontalDpi="600" verticalDpi="600" orientation="landscape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李炜玮 10.104.98.82</dc:creator>
  <cp:keywords/>
  <dc:description/>
  <cp:lastModifiedBy>李炜玮 10.104.98.82</cp:lastModifiedBy>
  <cp:lastPrinted>2017-07-24T14:27:19Z</cp:lastPrinted>
  <dcterms:created xsi:type="dcterms:W3CDTF">2017-07-21T14:32:03Z</dcterms:created>
  <dcterms:modified xsi:type="dcterms:W3CDTF">2017-07-27T11:07:44Z</dcterms:modified>
  <cp:category/>
  <cp:version/>
  <cp:contentType/>
  <cp:contentStatus/>
</cp:coreProperties>
</file>