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10515" activeTab="0"/>
  </bookViews>
  <sheets>
    <sheet name="201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<sst xmlns="http://schemas.openxmlformats.org/spreadsheetml/2006/main" count="28" uniqueCount="26">
  <si>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附件：</t>
  </si>
  <si>
    <t>2009年中央认定补助的常住人口（万人）</t>
  </si>
  <si>
    <t>2009年、15元各级负担比例（%）</t>
  </si>
  <si>
    <t>备   注</t>
  </si>
  <si>
    <t>中央负担60%</t>
  </si>
  <si>
    <t>中央</t>
  </si>
  <si>
    <t>省级</t>
  </si>
  <si>
    <t>市级</t>
  </si>
  <si>
    <t>县级</t>
  </si>
  <si>
    <t>资阳区</t>
  </si>
  <si>
    <t>赫山区</t>
  </si>
  <si>
    <t>高新区</t>
  </si>
  <si>
    <t>地方负担40%部分省市县比例(%)</t>
  </si>
  <si>
    <t>单位名称</t>
  </si>
  <si>
    <t>合计</t>
  </si>
  <si>
    <t>市州和县市区</t>
  </si>
  <si>
    <t>本次下达资金</t>
  </si>
  <si>
    <t>2015年末常住人口数（统计局）</t>
  </si>
  <si>
    <t>益阳市2017年基本公共卫生服务第二批市级财政补助资金分配表</t>
  </si>
  <si>
    <t>2016年市统计局提供县市常住人口（万人）</t>
  </si>
  <si>
    <t>2016年比2009年新增人口（万人）</t>
  </si>
  <si>
    <t>2017年市级应补助金额（万元）</t>
  </si>
  <si>
    <t>2017年增量35元/人与新增人员2009年15元，各级财政负担比例</t>
  </si>
  <si>
    <t>益财社指〔2017〕39号已拨付资金（万元）</t>
  </si>
  <si>
    <t>说明：1、市级财政负担从2011年提标开始，只对新增人员与提标部分予以补助，配套比例为市级负担部分资阳区为36%，赫山区与高新区为28%。</t>
  </si>
  <si>
    <t xml:space="preserve">     2、因今年提标，2017年市级重点项目预算列支500万元，其余63.37万元在上年重点项目预算结转资金中列支。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</si>
</sst>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2" sqref="A12:N12"/>
    </sheetView>
  </sheetViews>
  <sheetFormatPr defaultColWidth="9.00390625" defaultRowHeight="14.25"/>
  <cols>
    <col min="2" max="2" width="9.875" style="0" customWidth="1"/>
    <col min="4" max="4" width="8.375" style="0" customWidth="1"/>
    <col min="5" max="5" width="5.00390625" style="0" customWidth="1"/>
    <col min="6" max="6" width="5.125" style="0" customWidth="1"/>
    <col min="7" max="7" width="6.50390625" style="0" customWidth="1"/>
    <col min="8" max="8" width="6.625" style="0" customWidth="1"/>
    <col min="9" max="9" width="5.875" style="0" customWidth="1"/>
    <col min="10" max="11" width="5.625" style="0" customWidth="1"/>
    <col min="12" max="12" width="11.00390625" style="0" customWidth="1"/>
    <col min="13" max="13" width="10.375" style="0" customWidth="1"/>
    <col min="14" max="14" width="12.25390625" style="0" customWidth="1"/>
    <col min="16" max="16" width="7.875" style="0" customWidth="1"/>
    <col min="17" max="17" width="0" style="0" hidden="1" customWidth="1"/>
  </cols>
  <sheetData>
    <row r="1" ht="34.5" customHeight="1">
      <c r="A1" t="s">
        <v>0</v>
      </c>
    </row>
    <row r="2" spans="1:16" ht="25.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4"/>
    </row>
    <row r="3" spans="1:17" ht="20.25">
      <c r="A3" s="1"/>
      <c r="B3" s="1"/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4"/>
      <c r="Q3" t="s">
        <v>17</v>
      </c>
    </row>
    <row r="4" spans="1:16" ht="36" customHeight="1">
      <c r="A4" s="10" t="s">
        <v>13</v>
      </c>
      <c r="B4" s="11" t="s">
        <v>1</v>
      </c>
      <c r="C4" s="10" t="s">
        <v>19</v>
      </c>
      <c r="D4" s="10" t="s">
        <v>20</v>
      </c>
      <c r="E4" s="10" t="s">
        <v>2</v>
      </c>
      <c r="F4" s="10"/>
      <c r="G4" s="10"/>
      <c r="H4" s="10" t="s">
        <v>22</v>
      </c>
      <c r="I4" s="10"/>
      <c r="J4" s="10"/>
      <c r="K4" s="10"/>
      <c r="L4" s="10" t="s">
        <v>21</v>
      </c>
      <c r="M4" s="10" t="s">
        <v>23</v>
      </c>
      <c r="N4" s="11" t="s">
        <v>16</v>
      </c>
      <c r="O4" s="10" t="s">
        <v>3</v>
      </c>
      <c r="P4" s="10"/>
    </row>
    <row r="5" spans="1:16" ht="27" customHeight="1">
      <c r="A5" s="10"/>
      <c r="B5" s="12"/>
      <c r="C5" s="10"/>
      <c r="D5" s="10"/>
      <c r="E5" s="10"/>
      <c r="F5" s="10"/>
      <c r="G5" s="10"/>
      <c r="H5" s="3" t="s">
        <v>4</v>
      </c>
      <c r="I5" s="10" t="s">
        <v>12</v>
      </c>
      <c r="J5" s="10"/>
      <c r="K5" s="10"/>
      <c r="L5" s="10"/>
      <c r="M5" s="10"/>
      <c r="N5" s="12"/>
      <c r="O5" s="10"/>
      <c r="P5" s="10"/>
    </row>
    <row r="6" spans="1:16" ht="32.25" customHeight="1">
      <c r="A6" s="10"/>
      <c r="B6" s="13"/>
      <c r="C6" s="10"/>
      <c r="D6" s="10"/>
      <c r="E6" s="3" t="s">
        <v>5</v>
      </c>
      <c r="F6" s="3" t="s">
        <v>6</v>
      </c>
      <c r="G6" s="3" t="s">
        <v>15</v>
      </c>
      <c r="H6" s="3" t="s">
        <v>5</v>
      </c>
      <c r="I6" s="3" t="s">
        <v>6</v>
      </c>
      <c r="J6" s="3" t="s">
        <v>7</v>
      </c>
      <c r="K6" s="3" t="s">
        <v>8</v>
      </c>
      <c r="L6" s="10"/>
      <c r="M6" s="10"/>
      <c r="N6" s="13"/>
      <c r="O6" s="10"/>
      <c r="P6" s="10"/>
    </row>
    <row r="7" spans="1:17" ht="37.5" customHeight="1">
      <c r="A7" s="3" t="s">
        <v>14</v>
      </c>
      <c r="B7" s="2">
        <f>SUM(B8:B10)</f>
        <v>118.85</v>
      </c>
      <c r="C7" s="2">
        <f>SUM(C8:C10)</f>
        <v>127.47999999999999</v>
      </c>
      <c r="D7" s="2">
        <f>SUM(D8:D10)</f>
        <v>8.629999999999988</v>
      </c>
      <c r="E7" s="2"/>
      <c r="F7" s="2"/>
      <c r="G7" s="2"/>
      <c r="H7" s="2"/>
      <c r="I7" s="2"/>
      <c r="J7" s="2"/>
      <c r="K7" s="2"/>
      <c r="L7" s="8">
        <f>SUM(L8:L10)</f>
        <v>563.3736</v>
      </c>
      <c r="M7" s="2">
        <f>SUM(M8:M10)</f>
        <v>429</v>
      </c>
      <c r="N7" s="8">
        <f>SUM(N8:N10)</f>
        <v>134.37360000000004</v>
      </c>
      <c r="O7" s="15"/>
      <c r="P7" s="16"/>
      <c r="Q7">
        <f>SUM(Q8:Q10)</f>
        <v>127.47999999999999</v>
      </c>
    </row>
    <row r="8" spans="1:17" ht="51.75" customHeight="1">
      <c r="A8" s="3" t="s">
        <v>9</v>
      </c>
      <c r="B8" s="2">
        <v>37.93</v>
      </c>
      <c r="C8" s="5">
        <v>42.1</v>
      </c>
      <c r="D8" s="2">
        <f>C8-B8</f>
        <v>4.170000000000002</v>
      </c>
      <c r="E8" s="2">
        <v>60</v>
      </c>
      <c r="F8" s="2">
        <v>30</v>
      </c>
      <c r="G8" s="2">
        <v>10</v>
      </c>
      <c r="H8" s="2">
        <v>60</v>
      </c>
      <c r="I8" s="2">
        <v>30</v>
      </c>
      <c r="J8" s="2">
        <v>36</v>
      </c>
      <c r="K8" s="2">
        <v>34</v>
      </c>
      <c r="L8" s="6">
        <f>D8*15*0.4*0.36+C8*35*0.4*0.36</f>
        <v>221.1912</v>
      </c>
      <c r="M8" s="7">
        <v>171</v>
      </c>
      <c r="N8" s="8">
        <f>L8-M8</f>
        <v>50.19120000000001</v>
      </c>
      <c r="O8" s="17"/>
      <c r="P8" s="17"/>
      <c r="Q8">
        <v>42.1</v>
      </c>
    </row>
    <row r="9" spans="1:17" ht="39" customHeight="1">
      <c r="A9" s="3" t="s">
        <v>10</v>
      </c>
      <c r="B9" s="2">
        <v>74.04</v>
      </c>
      <c r="C9" s="5">
        <v>75.32</v>
      </c>
      <c r="D9" s="2">
        <f>C9-B9</f>
        <v>1.279999999999987</v>
      </c>
      <c r="E9" s="2">
        <v>60</v>
      </c>
      <c r="F9" s="2">
        <v>30</v>
      </c>
      <c r="G9" s="2">
        <v>10</v>
      </c>
      <c r="H9" s="2">
        <v>60</v>
      </c>
      <c r="I9" s="2">
        <v>50</v>
      </c>
      <c r="J9" s="2">
        <v>28</v>
      </c>
      <c r="K9" s="2">
        <v>22</v>
      </c>
      <c r="L9" s="6">
        <f>D9*15*0.4*0.28+C9*35*0.4*0.28</f>
        <v>297.4048</v>
      </c>
      <c r="M9" s="7">
        <v>227</v>
      </c>
      <c r="N9" s="8">
        <f>L9-M9</f>
        <v>70.40480000000002</v>
      </c>
      <c r="O9" s="17"/>
      <c r="P9" s="17"/>
      <c r="Q9">
        <v>75.32</v>
      </c>
    </row>
    <row r="10" spans="1:17" ht="35.25" customHeight="1">
      <c r="A10" s="3" t="s">
        <v>11</v>
      </c>
      <c r="B10" s="2">
        <v>6.88</v>
      </c>
      <c r="C10" s="5">
        <v>10.06</v>
      </c>
      <c r="D10" s="2">
        <f>C10-B10</f>
        <v>3.1800000000000006</v>
      </c>
      <c r="E10" s="2">
        <v>60</v>
      </c>
      <c r="F10" s="2">
        <v>30</v>
      </c>
      <c r="G10" s="2">
        <v>10</v>
      </c>
      <c r="H10" s="2">
        <v>60</v>
      </c>
      <c r="I10" s="2">
        <v>50</v>
      </c>
      <c r="J10" s="2">
        <v>28</v>
      </c>
      <c r="K10" s="2">
        <v>22</v>
      </c>
      <c r="L10" s="6">
        <f>D10*15*0.4*0.28+C10*35*0.4*0.28</f>
        <v>44.77760000000001</v>
      </c>
      <c r="M10" s="7">
        <v>31</v>
      </c>
      <c r="N10" s="8">
        <f>L10-M10</f>
        <v>13.777600000000007</v>
      </c>
      <c r="O10" s="17"/>
      <c r="P10" s="17"/>
      <c r="Q10">
        <v>10.06</v>
      </c>
    </row>
    <row r="11" spans="1:16" ht="42.75" customHeight="1">
      <c r="A11" s="9" t="s">
        <v>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4" ht="24" customHeight="1">
      <c r="A12" s="18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</sheetData>
  <sheetProtection/>
  <mergeCells count="18">
    <mergeCell ref="A11:P11"/>
    <mergeCell ref="A12:N12"/>
    <mergeCell ref="O4:P6"/>
    <mergeCell ref="I5:K5"/>
    <mergeCell ref="O7:P7"/>
    <mergeCell ref="O8:P8"/>
    <mergeCell ref="O9:P9"/>
    <mergeCell ref="O10:P10"/>
    <mergeCell ref="A2:O2"/>
    <mergeCell ref="A4:A6"/>
    <mergeCell ref="B4:B6"/>
    <mergeCell ref="C4:C6"/>
    <mergeCell ref="D4:D6"/>
    <mergeCell ref="E4:G5"/>
    <mergeCell ref="H4:K4"/>
    <mergeCell ref="L4:L6"/>
    <mergeCell ref="M4:M6"/>
    <mergeCell ref="N4:N6"/>
  </mergeCells>
  <printOptions/>
  <pageMargins left="1.14" right="0.75" top="1.38" bottom="0.59" header="0.51" footer="0.5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2017-11-01T09:33:48Z</cp:lastPrinted>
  <dcterms:created xsi:type="dcterms:W3CDTF">2013-12-18T08:18:48Z</dcterms:created>
  <dcterms:modified xsi:type="dcterms:W3CDTF">2017-11-07T03:44:40Z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